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tskialadze\Desktop\G-007-BID-18 გარდაბნის გამწმენდი ნაგებობის სამშენებლო სამუშაოები\"/>
    </mc:Choice>
  </mc:AlternateContent>
  <bookViews>
    <workbookView xWindow="0" yWindow="0" windowWidth="28770" windowHeight="11475" tabRatio="920"/>
  </bookViews>
  <sheets>
    <sheet name="Nakrebi" sheetId="50" r:id="rId1"/>
    <sheet name="N1" sheetId="41" r:id="rId2"/>
    <sheet name="N2" sheetId="46" r:id="rId3"/>
    <sheet name="N3" sheetId="47" r:id="rId4"/>
  </sheets>
  <externalReferences>
    <externalReference r:id="rId5"/>
  </externalReferences>
  <definedNames>
    <definedName name="_xlnm._FilterDatabase" localSheetId="1" hidden="1">'N1'!$A$9:$K$81</definedName>
    <definedName name="_xlnm._FilterDatabase" localSheetId="2" hidden="1">'N2'!$A$10:$K$54</definedName>
    <definedName name="_xlnm._FilterDatabase" localSheetId="3" hidden="1">'N3'!$A$8:$K$115</definedName>
    <definedName name="_xlnm.Print_Area" localSheetId="1">'N1'!$A$1:$K$82</definedName>
    <definedName name="_xlnm.Print_Area" localSheetId="2">'N2'!$A$1:$K$55</definedName>
    <definedName name="_xlnm.Print_Area" localSheetId="3">'N3'!$A$1:$K$93</definedName>
    <definedName name="_xlnm.Print_Area" localSheetId="0">Nakrebi!$A$1:$D$8</definedName>
    <definedName name="_xlnm.Print_Titles" localSheetId="1">'N1'!$9:$9</definedName>
    <definedName name="_xlnm.Print_Titles" localSheetId="2">'N2'!$10:$10</definedName>
    <definedName name="_xlnm.Print_Titles" localSheetId="3">'N3'!$8:$8</definedName>
  </definedNames>
  <calcPr calcId="162913"/>
</workbook>
</file>

<file path=xl/calcChain.xml><?xml version="1.0" encoding="utf-8"?>
<calcChain xmlns="http://schemas.openxmlformats.org/spreadsheetml/2006/main">
  <c r="A1" i="50" l="1"/>
  <c r="D75" i="47" l="1"/>
  <c r="D45" i="41"/>
  <c r="D43" i="41"/>
  <c r="D59" i="47" l="1"/>
  <c r="D43" i="47"/>
  <c r="D31" i="47"/>
  <c r="D97" i="47"/>
  <c r="D86" i="47"/>
  <c r="D79" i="47"/>
  <c r="D80" i="47"/>
  <c r="D103" i="47"/>
  <c r="D105" i="47"/>
  <c r="D94" i="47"/>
  <c r="D89" i="47"/>
  <c r="D72" i="47"/>
</calcChain>
</file>

<file path=xl/sharedStrings.xml><?xml version="1.0" encoding="utf-8"?>
<sst xmlns="http://schemas.openxmlformats.org/spreadsheetml/2006/main" count="581" uniqueCount="250">
  <si>
    <t>N</t>
  </si>
  <si>
    <t xml:space="preserve"> N</t>
  </si>
  <si>
    <t>ხარჯთაღიცხვის დასახელება</t>
  </si>
  <si>
    <t>სულ</t>
  </si>
  <si>
    <t>ჯამი</t>
  </si>
  <si>
    <t>ხარჯთაღრიცხვის N</t>
  </si>
  <si>
    <t>სულ ხარჯთაღრიცხვით</t>
  </si>
  <si>
    <t>მ3</t>
  </si>
  <si>
    <t>მ</t>
  </si>
  <si>
    <t>განზ. ერთ.</t>
  </si>
  <si>
    <t>რაოდე-ნობა</t>
  </si>
  <si>
    <t>(ლარი)</t>
  </si>
  <si>
    <t xml:space="preserve">    მასალები</t>
  </si>
  <si>
    <t xml:space="preserve">   სულ</t>
  </si>
  <si>
    <t>ერთ.ფასი</t>
  </si>
  <si>
    <t>მანქ.მექ-ზმები (ლ)</t>
  </si>
  <si>
    <t xml:space="preserve">სამუშაოს დასახელება </t>
  </si>
  <si>
    <t xml:space="preserve">   ხელფასი (ლ)</t>
  </si>
  <si>
    <t>ხარჯთაღრიცხვა N1-1</t>
  </si>
  <si>
    <t xml:space="preserve">  ჯამი</t>
  </si>
  <si>
    <t>მ2</t>
  </si>
  <si>
    <t>კგ</t>
  </si>
  <si>
    <t>ც</t>
  </si>
  <si>
    <t>ხარჯთაღრიცხვა N1-2</t>
  </si>
  <si>
    <t>ხარჯთაღრიცხვა N1-3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</si>
  <si>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</si>
  <si>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</si>
  <si>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 xml:space="preserve">გრუნტის გატანა ავტოთვითმცლელებით </t>
  </si>
  <si>
    <t>ტ</t>
  </si>
  <si>
    <t>IV კატ. გრუნტის დამუშავება ექსკავატორით ჩამჩის მოცულობით 0.5 მ3, გვერდზე დაყრა</t>
  </si>
  <si>
    <t>საძირკვლის ქვეშ ბეტონის მომზადების მოწყობა, ბეტონის მარკა B-7.5</t>
  </si>
  <si>
    <t>რკბ. წერტილოვანი საძირკვლის  მოწყობა, ბეტონის მარკა B-25, არმატურა 1.72 ტ</t>
  </si>
  <si>
    <t>ელექტროდი</t>
  </si>
  <si>
    <t>რანდკოჭის ქვეშ ბეტონის მომზადების მოწყობა, ბეტონის მარკა B-7.5</t>
  </si>
  <si>
    <t>რკბ. რანდკოჭების  მოწყობა, ბეტონის მარკა B-25, არმატურა 6.3ტ</t>
  </si>
  <si>
    <t>_0.05 ნიშნულის რკბ ფილის  მოწყობა, ბეტონის მარკა B-25, არმატურა 2.2ტ</t>
  </si>
  <si>
    <t>რკბ. სვეტების  მოწყობა, ბეტონის მარკა B-25, არმატურა 4.22ტ</t>
  </si>
  <si>
    <t>რკბ. რიგელების  მოწყობა, ბეტონის მარკა B-25, არმატურა 7.27ტ</t>
  </si>
  <si>
    <t>რკბ. გადახურვის ფილების მოწყობა 2.95 და 5.95 ნიშნულებზე, ბეტონის მარკა B-25, არმატურა 15.4ტ</t>
  </si>
  <si>
    <t>რკბ. კიბის მოწყობა, ბეტონის მარკა B-25, არმატურა 0.26ტ</t>
  </si>
  <si>
    <t>საძირკვლების ზედაპირის ჰიდროიზოლაცია ლინოკრომით ერთი ფენა</t>
  </si>
  <si>
    <t>რანდკოჭების ზედაპირის  ჰიდროიზოლაცია ლინოკრომით ერთი ფენა</t>
  </si>
  <si>
    <r>
      <t>პარაპეტის მოწყობა სამშენებლო ბლოკით 40</t>
    </r>
    <r>
      <rPr>
        <sz val="12"/>
        <rFont val="Arial"/>
        <family val="2"/>
      </rPr>
      <t>X</t>
    </r>
    <r>
      <rPr>
        <sz val="12"/>
        <rFont val="Sylfaen"/>
        <family val="1"/>
      </rPr>
      <t>20X20 სმ</t>
    </r>
  </si>
  <si>
    <r>
      <t>ტიხრების მოწყობა სამშენებლო ბლოკით 40</t>
    </r>
    <r>
      <rPr>
        <sz val="12"/>
        <rFont val="Arial"/>
        <family val="2"/>
      </rPr>
      <t>X</t>
    </r>
    <r>
      <rPr>
        <sz val="12"/>
        <rFont val="Sylfaen"/>
        <family val="1"/>
      </rPr>
      <t>20X10 სმ</t>
    </r>
  </si>
  <si>
    <t>გადახურვის ფილაზე მჭიმის მოწყობა ქვიშა-ცემენტის ხსნარით (2% დახრის გათვალისწინებით)</t>
  </si>
  <si>
    <t xml:space="preserve">ჰიდროსაიზოლაციო ფენის მოწყობა ლონოკრომით ორი ფენა, მჭიმის ზედაპირზე, პარაპეტზე, ვენტილაციის შახტებზე </t>
  </si>
  <si>
    <t>თბოსაიზოლციო ფენის მოწყობა XPS-ით (სისქე 5 სმ)</t>
  </si>
  <si>
    <t>გეოტექტილის მემბრანის (ფილტრი) ფენილის მოწყობა</t>
  </si>
  <si>
    <t>სახურავზე წყალმიმღები არხისა და ჟოლობების მოწყობა</t>
  </si>
  <si>
    <t>იატაკზე ქვიშა-ცემენტის ხსნარით მოჭიმვის მოწყობა</t>
  </si>
  <si>
    <t>სახურავზე ღორღის ფენილის მოწყობა სისქით 5 სმ</t>
  </si>
  <si>
    <t>პემზის ფენილის მოწყობა მოჭიმვის ქვეშ</t>
  </si>
  <si>
    <t>იატაკზე მეტლახის ფილების მოწყობა</t>
  </si>
  <si>
    <t>საოფისე შენობის სამშენებლო და მოსაპირკეთებელი სამუშაოები</t>
  </si>
  <si>
    <t>დაცვის ჯიხურის სამშენებლო და მოსაპირკეთებელი სამუშაოები</t>
  </si>
  <si>
    <t>რკბ. ლენტური საძირკვლის  მოწყობა, ბეტონის მარკა B-25, არმატურა 0.08 ტ</t>
  </si>
  <si>
    <t>რკბ იატაკის ფილის  მოწყობა, ბეტონის მარკა B-25, არმატურა 0.58ტ</t>
  </si>
  <si>
    <t xml:space="preserve">იატაკის ფილის ქვეშ ღორღის ფენის მოწყობა, დატკეპნა </t>
  </si>
  <si>
    <t>რკბ. რიგელების  მოწყობა, ბეტონის მარკა B-25, არმატურა 0.12 ტ</t>
  </si>
  <si>
    <t>რკბ. გადახურვის ფილის მოწყობა  ბეტონის მარკა B-25, არმატურა 0.58ტ</t>
  </si>
  <si>
    <t>რკბ. სვეტების  მოწყობა, ბეტონის მარკა B-25, არმატურა 0.07ტ</t>
  </si>
  <si>
    <t>რკბ. კიბის მოწყობა, ბეტონის მარკა B-25, არმატურა 0.047 ტ</t>
  </si>
  <si>
    <t>პარაპეტის რკბ სარტყლის მოწყობა, ბეტონის მარკა B-25, არმატურა 0.80ტ</t>
  </si>
  <si>
    <r>
      <t>პერიმეტრის შევსება წვრილი სამშენებლო ბლოკით 40</t>
    </r>
    <r>
      <rPr>
        <sz val="12"/>
        <rFont val="Arial"/>
        <family val="2"/>
      </rPr>
      <t>X</t>
    </r>
    <r>
      <rPr>
        <sz val="12"/>
        <rFont val="Sylfaen"/>
        <family val="1"/>
      </rPr>
      <t>30X20 სმ</t>
    </r>
  </si>
  <si>
    <r>
      <t>პეტიმეტრის შევსება წვრილი სამშენებლო ბლოკით 40</t>
    </r>
    <r>
      <rPr>
        <sz val="12"/>
        <rFont val="Arial"/>
        <family val="2"/>
      </rPr>
      <t>X</t>
    </r>
    <r>
      <rPr>
        <sz val="12"/>
        <rFont val="Sylfaen"/>
        <family val="1"/>
      </rPr>
      <t>30X20 სმ</t>
    </r>
  </si>
  <si>
    <r>
      <t>პარაპეტის მოწყობა წვრილი სამშენებლო ბლოკით 40</t>
    </r>
    <r>
      <rPr>
        <sz val="12"/>
        <rFont val="Arial"/>
        <family val="2"/>
      </rPr>
      <t>X</t>
    </r>
    <r>
      <rPr>
        <sz val="12"/>
        <rFont val="Sylfaen"/>
        <family val="1"/>
      </rPr>
      <t>20X20 სმ</t>
    </r>
  </si>
  <si>
    <r>
      <t>ტიხრების მოწყობა წვრილი სამშენებლო ბლოკით 40</t>
    </r>
    <r>
      <rPr>
        <sz val="12"/>
        <rFont val="Arial"/>
        <family val="2"/>
      </rPr>
      <t>X</t>
    </r>
    <r>
      <rPr>
        <sz val="12"/>
        <rFont val="Sylfaen"/>
        <family val="1"/>
      </rPr>
      <t>20X10 სმ</t>
    </r>
  </si>
  <si>
    <t>სახურავის მოწყობა ხის ელემენტებით და ანტისეპტიკური დამუშავება</t>
  </si>
  <si>
    <t>ხის ელემენტების ცეცხლდაცვა</t>
  </si>
  <si>
    <t>გადახურვის მოწყობა თუნუქის ფურცლებით</t>
  </si>
  <si>
    <t>ხელოვნური გრანიტის ფილების მოწყობა</t>
  </si>
  <si>
    <t>პლინტუსების მოწყობა გრანიტის ფილებით</t>
  </si>
  <si>
    <t>გრძ.მ</t>
  </si>
  <si>
    <t>კედლების ლესვა ქვიშა-ცემენტის ხსნარით</t>
  </si>
  <si>
    <t>სვეტების შელესვა გაჯით</t>
  </si>
  <si>
    <t>კედლებისა და ფერდოების შელესვა გაჯით</t>
  </si>
  <si>
    <t>28</t>
  </si>
  <si>
    <t>კედლებზე კაფელის გაკვრა</t>
  </si>
  <si>
    <t>კედლების და ფერდოების შეფითხვნა-შეღებვა წყალემულსიით</t>
  </si>
  <si>
    <t>ჭერების შეფითხვნა-შეღებვა წყალემულსიით</t>
  </si>
  <si>
    <t>პლასტმასის შეკიდული ჭერის მოწყობა (ალუმინის პროფილების გამყენებით)</t>
  </si>
  <si>
    <t>24</t>
  </si>
  <si>
    <t>25</t>
  </si>
  <si>
    <t>26</t>
  </si>
  <si>
    <t>27</t>
  </si>
  <si>
    <t>29</t>
  </si>
  <si>
    <t>სახელოსნოს შენობის სარეკონსტრუქციო და მოსაპირკეთებელი სამუშაოები</t>
  </si>
  <si>
    <t>არსებული ბეტონის ფილის დემონტაჟი</t>
  </si>
  <si>
    <t>ქვაბულის შევსება. ადგილობრივი გრუნტის უკუჩაყრა ხელით, დატკეპნა</t>
  </si>
  <si>
    <t>დემონტირებული ბეტონის ფილების დატვირთვა ავტოთვითმცლელზე და გატანა სამშენებლო მოედნიდან</t>
  </si>
  <si>
    <t>ლითონის სამონტაჟო ელემენტები</t>
  </si>
  <si>
    <t>ჭანჭიკები, ქანჩით</t>
  </si>
  <si>
    <t>ლითონის კიბე-1-ის მოწყობა</t>
  </si>
  <si>
    <r>
      <t>მილკვადრატი 100</t>
    </r>
    <r>
      <rPr>
        <sz val="12"/>
        <rFont val="Arial"/>
        <family val="2"/>
      </rPr>
      <t>X</t>
    </r>
    <r>
      <rPr>
        <sz val="12"/>
        <rFont val="Sylfaen"/>
        <family val="1"/>
        <charset val="204"/>
      </rPr>
      <t>5 მმ</t>
    </r>
  </si>
  <si>
    <r>
      <t xml:space="preserve">შველერი </t>
    </r>
    <r>
      <rPr>
        <sz val="12"/>
        <rFont val="Sylfaen"/>
        <family val="1"/>
      </rPr>
      <t>N</t>
    </r>
    <r>
      <rPr>
        <sz val="12"/>
        <rFont val="Sylfaen"/>
        <family val="1"/>
        <charset val="204"/>
      </rPr>
      <t xml:space="preserve"> 18</t>
    </r>
  </si>
  <si>
    <r>
      <t>ფურცელი 1100</t>
    </r>
    <r>
      <rPr>
        <sz val="12"/>
        <rFont val="Arial"/>
        <family val="2"/>
      </rPr>
      <t>X</t>
    </r>
    <r>
      <rPr>
        <sz val="12"/>
        <rFont val="Sylfaen"/>
        <family val="1"/>
        <charset val="204"/>
      </rPr>
      <t>300</t>
    </r>
    <r>
      <rPr>
        <sz val="12"/>
        <rFont val="Arial"/>
        <family val="2"/>
      </rPr>
      <t>X</t>
    </r>
    <r>
      <rPr>
        <sz val="12"/>
        <rFont val="Sylfaen"/>
        <family val="1"/>
        <charset val="204"/>
      </rPr>
      <t>12</t>
    </r>
  </si>
  <si>
    <r>
      <t>კუთხოვანა 70</t>
    </r>
    <r>
      <rPr>
        <sz val="12"/>
        <rFont val="Arial"/>
        <family val="2"/>
      </rPr>
      <t>X</t>
    </r>
    <r>
      <rPr>
        <sz val="12"/>
        <rFont val="Sylfaen"/>
        <family val="1"/>
        <charset val="204"/>
      </rPr>
      <t>7</t>
    </r>
  </si>
  <si>
    <t>ლითონის კიბე-2-ის მოწყობა</t>
  </si>
  <si>
    <r>
      <t>მილკვადრატი 200</t>
    </r>
    <r>
      <rPr>
        <sz val="12"/>
        <rFont val="Arial"/>
        <family val="2"/>
      </rPr>
      <t>X</t>
    </r>
    <r>
      <rPr>
        <sz val="12"/>
        <rFont val="Sylfaen"/>
        <family val="1"/>
        <charset val="204"/>
      </rPr>
      <t>8 მმ</t>
    </r>
  </si>
  <si>
    <t>ბეტონის მომზადების მოწყობა, ლითონის კიბე 2-ის ქვეშ, ბეტონის მარკა B-7.5</t>
  </si>
  <si>
    <t>ბეტონის მომზადების მოწყობა, ლითონის კიბე 1-ის ქვეშ, ბეტონის მარკა B-7.5</t>
  </si>
  <si>
    <r>
      <t>ფურცელი 400</t>
    </r>
    <r>
      <rPr>
        <sz val="12"/>
        <rFont val="Arial"/>
        <family val="2"/>
      </rPr>
      <t>X4</t>
    </r>
    <r>
      <rPr>
        <sz val="12"/>
        <rFont val="Sylfaen"/>
        <family val="1"/>
        <charset val="204"/>
      </rPr>
      <t>00</t>
    </r>
    <r>
      <rPr>
        <sz val="12"/>
        <rFont val="Arial"/>
        <family val="2"/>
      </rPr>
      <t>X</t>
    </r>
    <r>
      <rPr>
        <sz val="12"/>
        <rFont val="Sylfaen"/>
        <family val="1"/>
        <charset val="204"/>
      </rPr>
      <t>10</t>
    </r>
  </si>
  <si>
    <t>ლითონის კარის მოწყობა (1.89 მ2)</t>
  </si>
  <si>
    <t>სველ წერტილებში იატაკის ჰიდროიზოლაცია (კედლებზე 30 სმ-ით ასვლის გათვალისწინებით) „ნეორუფი“-ის ორკომპონენტიანი ჰიდროსაიზოლაციო მასალა</t>
  </si>
  <si>
    <t>„შავი“ იატაკის მოწყობა ფანერით (სისქე 10მმ)</t>
  </si>
  <si>
    <t>მეტალოპლასტმასის ვიტრაჟის (თეთრი ფერის) შეძენა, მოწყობა</t>
  </si>
  <si>
    <t>მეტალოპლასტმასის ფანჯრის (თეთრი ფერის) შეძენა, მოწყობა</t>
  </si>
  <si>
    <t>მეტალოპლასტმასის ფრამუგის (თეთრი ფერის) შეძენა, მოწყობა</t>
  </si>
  <si>
    <t>ფასადის კედლების ლესვა ქვიშა-ცემენტის ხსნარით (მხატვრული ლესვა, ბეტონის ფაქტურის ღარების დატოვება)</t>
  </si>
  <si>
    <t>ფერდოების ლესვა ქვიშა-ცემენტის ხსნარით</t>
  </si>
  <si>
    <t>კედლების და ფერდოების დამუშავება ფასადის შპაკლით და შეღებვა მაღალხარისხოვანი, ფასადის წყალემულსიის საღებავით</t>
  </si>
  <si>
    <t>საძირკვლებთან, რანდკოჭებთან და -0.05 ნიშნულის ფილის ქვეშ, ადგილობრივი გრუნტის უკუჩაყრა ხელით, დატკეპნა</t>
  </si>
  <si>
    <t>პლინტუსების მოწყობა მეტლახის ფილებით</t>
  </si>
  <si>
    <t>ლამინირებული იატაკის, ქვეშ საგების და პლინტუსების მოწყობა</t>
  </si>
  <si>
    <t>იატაკზე სქელი ქეჩიანი ლინოლიუმის მოწყობა</t>
  </si>
  <si>
    <t>სვეტებისა და რიგელების ლესვა გაჯით</t>
  </si>
  <si>
    <t>კედლებზე შპალერის გაკვრა</t>
  </si>
  <si>
    <t>კედლების დამუშავება ფითხით და შეღებვა წყალემულსიის საღებავით</t>
  </si>
  <si>
    <t>კედლების, დაგრუნტვა, დაშპაკვლა, ოლიფით დამუშავება შეღებვა ზეთოვანი საღებავით</t>
  </si>
  <si>
    <t>ამსტრონგის შეკიდული ჭერის შეძენა, მოწყობა</t>
  </si>
  <si>
    <t>პლასტმასის შეკიდული ჭერის შეძენა, მოწყობა (ალუმინის პროფილების გამყენებით)</t>
  </si>
  <si>
    <t>მდფ-ის კარის შეძენა, მოწყობა (საკეტის გათვალისწინებით)</t>
  </si>
  <si>
    <t>შიდა ალუმინის ვიტრაჟის შეძენა, მოწყობა</t>
  </si>
  <si>
    <t>მეტალოპლასტმასის ფანჯრის (მუქი ფერის) შეძენა, მოწყობა</t>
  </si>
  <si>
    <t>მეტალოპლასტმასის ვიტრაჟის (მუქი ფერის) შეძენა, მოწყობა</t>
  </si>
  <si>
    <t>ალუმინის ვიტრაჟის შეძენა, მოწყობა</t>
  </si>
  <si>
    <t>ალუმინის ორფრთიანი (შემინული) კარების შეძენა, მოწყობა</t>
  </si>
  <si>
    <t>ალუმინის ორფრთიანი (ყრუ) კარების შეძენა, მოწყობა</t>
  </si>
  <si>
    <t>ალუმინის ორფრთიანი (ერთი ფრთა ყრუ, მეორე შემინული) კარების შეძენა, მოწყობა</t>
  </si>
  <si>
    <t>ლითონის მოაჯირების მოწყობა მილკვადრატებით</t>
  </si>
  <si>
    <t>ლითონის მოაჯირების შეღებვა ანტიკოროზიული ზეთოვანი საღებავით 2-ჯერ</t>
  </si>
  <si>
    <t>კიბის საფეხურებზე და ბაქანზე გრანიტის ფილების შეძენა, მოწყობა</t>
  </si>
  <si>
    <t>ფასადის ლესვა ქვიშა-ცემენტის ხსნარით</t>
  </si>
  <si>
    <t>მეტლახიდან ლამინირებულ პარკეტს შორის ალუმინის გადამყვანის შეძენა, მოწყობა</t>
  </si>
  <si>
    <t>შესასვლელში ჭერის და შუბლის მოპირკეთება ბეტოპანის ფილებით</t>
  </si>
  <si>
    <t>II კატ. გრუნტის დამუშავება ექსკავატორით ჩამჩის მოცულობით 0.5 მ3, გვერდზე</t>
  </si>
  <si>
    <t>IV კატ. გრუნტის დამუშავება ხელით, გვერდზე დაყრა</t>
  </si>
  <si>
    <t>ნაწილობრივი გრუნტის მოსწორება ადგილზე 80 ცხ.ძ. ბულდოზერით 500 მ-ზე გადაადგილებით და დატკეპნა</t>
  </si>
  <si>
    <t xml:space="preserve">საძირკვლის ქვეშ ხრეშის ფენის მოწყობა, დატკეპნა </t>
  </si>
  <si>
    <t xml:space="preserve">_0.05 ნიშნულის რკბ ფილის ქვეშ ხრეშის ფენის მოწყობა, დატკეპნა </t>
  </si>
  <si>
    <t xml:space="preserve">რანდკოჭების ქვეშ ხრეში ფენის მოწყობა,  დატკეპნა </t>
  </si>
  <si>
    <t>ფასადზე ბუნებრივი (ნატეხი) ქვის ფილების გაკვრა</t>
  </si>
  <si>
    <t>ფასადის შემოსვა გამომშრალი ხის კოჭებებით, ლითონის ელემენტების სამაგრებით</t>
  </si>
  <si>
    <t>ლითონის ელემენტების შეღებვა ანტიკოროზიული ლაქით</t>
  </si>
  <si>
    <t>რკბ პანდუსისა და კიბის მოწყობა მოწყობა, ბეტონის მარკა B-25, ბაზალტის ბოჭკოვანი არმატურა 150 მ</t>
  </si>
  <si>
    <t>პანდუსზე და აივანზე ალუმინის მოაჯირების მოწყობა</t>
  </si>
  <si>
    <t>34</t>
  </si>
  <si>
    <t>35</t>
  </si>
  <si>
    <t>36</t>
  </si>
  <si>
    <t>38</t>
  </si>
  <si>
    <t>40</t>
  </si>
  <si>
    <t>41</t>
  </si>
  <si>
    <t>42</t>
  </si>
  <si>
    <t>43</t>
  </si>
  <si>
    <t>44</t>
  </si>
  <si>
    <t>47</t>
  </si>
  <si>
    <t>48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</si>
  <si>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</si>
  <si>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</si>
  <si>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</si>
  <si>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</si>
  <si>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</si>
  <si>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</si>
  <si>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</si>
  <si>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</si>
  <si>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</si>
  <si>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</si>
  <si>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</si>
  <si>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</si>
  <si>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</si>
  <si>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</si>
  <si>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</si>
  <si>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ადგილობრივი გრუნტის უკუჩაყრა ხელით, დატკეპნა</t>
  </si>
  <si>
    <t>დარჩენილი გრუნტის მოსწორება ადგილზე ხელით</t>
  </si>
  <si>
    <t>21</t>
  </si>
  <si>
    <t>30</t>
  </si>
  <si>
    <t>33</t>
  </si>
  <si>
    <t>37</t>
  </si>
  <si>
    <t>39</t>
  </si>
  <si>
    <r>
      <t>მ</t>
    </r>
    <r>
      <rPr>
        <vertAlign val="superscript"/>
        <sz val="12"/>
        <rFont val="Sylfaen"/>
        <family val="1"/>
      </rPr>
      <t>3</t>
    </r>
  </si>
  <si>
    <t xml:space="preserve">არსებული რკ. ბეტონის კედლების და გადახურვის ფილის დემონტაჟი </t>
  </si>
  <si>
    <t>რკბ. წერტილოვანი საძირკვლის  მოწყობა, ბეტონის მარკა B-25, არმატურა   A500c/A240c  (0.15 ტ)</t>
  </si>
  <si>
    <t>ლითონის სვეტების მოწყობა მილკვადრატებით  200X200X8 მმ (6.6 მ)</t>
  </si>
  <si>
    <r>
      <t>მ</t>
    </r>
    <r>
      <rPr>
        <vertAlign val="superscript"/>
        <sz val="12"/>
        <rFont val="Sylfaen"/>
        <family val="1"/>
      </rPr>
      <t>2</t>
    </r>
  </si>
  <si>
    <t>ლითონის კოჭების მოწყობა ორტესებრი კოჭებით  N27</t>
  </si>
  <si>
    <t>რკბ. საძირკვლის  მოწყობა, ლითონის კიბე 1-ის ქვეშ, ბეტონის მარკა B-25, არმატურა A500c/A240c  (0.07 ტ)</t>
  </si>
  <si>
    <r>
      <t>ფურცელი 1100</t>
    </r>
    <r>
      <rPr>
        <sz val="12"/>
        <rFont val="Arial"/>
        <family val="2"/>
      </rPr>
      <t>X</t>
    </r>
    <r>
      <rPr>
        <sz val="12"/>
        <rFont val="Sylfaen"/>
        <family val="1"/>
      </rPr>
      <t>2</t>
    </r>
    <r>
      <rPr>
        <sz val="12"/>
        <rFont val="Sylfaen"/>
        <family val="1"/>
        <charset val="204"/>
      </rPr>
      <t>300</t>
    </r>
    <r>
      <rPr>
        <sz val="12"/>
        <rFont val="Arial"/>
        <family val="2"/>
      </rPr>
      <t>X</t>
    </r>
    <r>
      <rPr>
        <sz val="12"/>
        <rFont val="Sylfaen"/>
        <family val="1"/>
        <charset val="204"/>
      </rPr>
      <t>12</t>
    </r>
  </si>
  <si>
    <t>რკბ. საძირკვლის  მოწყობა, ლითონის კიბე 2-ის ქვეშ, ბეტონის მარკა B-25, არმატურა A500c/A240c  (0.07 ტ)</t>
  </si>
  <si>
    <t>რკბ. გადახურვის ფილის მოწყობა  ბეტონის მარკა B-25, არმატურა A500c/A240c (3.024 ტ)</t>
  </si>
  <si>
    <t>არსებული სინკარის გამაგრება                                        B-25, არმატურა A500c/A240c                                              (0.036 ტ)</t>
  </si>
  <si>
    <t xml:space="preserve">იატაკის აღდგენა ბეტონით    B-25                      </t>
  </si>
  <si>
    <t>შიდა მოსაპირკეთებალი სამუშაოები</t>
  </si>
  <si>
    <t>იატაკზე ქვიშა-ცემენტის ხსნარით მოჭიმვის მოწყობა (3-4 სმ)</t>
  </si>
  <si>
    <t>კედლებისა  შელესვა გაჯით</t>
  </si>
  <si>
    <t>კოლონების ლესვა გაჯით</t>
  </si>
  <si>
    <t>კოლონების ლესვა ქვიშა-ცემენტის ხსნარით</t>
  </si>
  <si>
    <t>კედლებზე შესაღები შპალიერის (ლასფაზერის) გაკვრა</t>
  </si>
  <si>
    <t>კედლების, დაგრუნტვა,  ოლიფით დამუშავება შეღებვა ზეთოვანი საღებავით</t>
  </si>
  <si>
    <t>ჭერის შეფითხვნა და  შეღებვა</t>
  </si>
  <si>
    <t>შიდა ორფრთიანი მდფ-ის კარის შეძენა, მოწყობა (საკეტის გათვალისწინებით)</t>
  </si>
  <si>
    <t>49</t>
  </si>
  <si>
    <t>ლითონის  კარებების შეღებვა ანტიკოროზიული ზეთოვანი                         საღებავით</t>
  </si>
  <si>
    <t>საფეხურებზე და ბაქანზე ბაზალტის ფილების დაგება</t>
  </si>
  <si>
    <t>ლითონის  ელემენტების შეღებვა ანტიკოროზიული ზეთოვანი                         საღებავით</t>
  </si>
  <si>
    <t>სახურავიდან არსებული ფიდროსაიზოლაციო ფენის მოხსნა და ახლის მოწყობა ლინოკრომის 2 ფენით</t>
  </si>
  <si>
    <t>არსებული ანაკრები ფილების ნაკერების შევსება ქვიშა-ცემენტის ხსნარით</t>
  </si>
  <si>
    <t>მდფ-ის კარებების შეძენა, მოწყობა (საკეტის გათვალისწინებით)</t>
  </si>
  <si>
    <t xml:space="preserve">საძირკვლის ქვეშ ხრეშის            ფენის მოწყობა, დატკეპნა </t>
  </si>
  <si>
    <t>შიდა მდფ-ის კარებების შეძენა, მოწყობა (საკეტის გათვალისწინებით)</t>
  </si>
  <si>
    <t>ლითონის  ორფრთიანი ალაყაფის კარის შეძენა, მოწყობა  (1 ცალი)</t>
  </si>
  <si>
    <t>ლითონის მოაჯირის შეძენა და მოწყობა  მილკვადრატებით</t>
  </si>
  <si>
    <t>ლითონის  მოაჯირის  შეღებვა ანტიკოროზიული ზეთოვანი                         საღებავით</t>
  </si>
  <si>
    <t>მწერებისაგან დამცავი ბადეების შეძენა, მოწყობა</t>
  </si>
  <si>
    <t>66</t>
  </si>
  <si>
    <t>გარდაბნის გამწმენდი ნაგებობა</t>
  </si>
  <si>
    <t>ფასადის მოპირკეთება ფურცლოვანი პროფილური  (ფერადი, თეთრი)                     ფილებით</t>
  </si>
  <si>
    <t xml:space="preserve">აქსესუარების (ფერდობზე და ფანჯრის ღიობის გარშემო) მოპირკეთება ფურცლოვანი პროფილური  (ფერადი, თეთრი)                     ფილებით    (154 მ)    </t>
  </si>
  <si>
    <t>დღგ 18%</t>
  </si>
  <si>
    <t>ჩასატანებელი დეტალების მოწყობა და ჩამაგრება ქიმიური ანკერებით</t>
  </si>
  <si>
    <t>ლითონის  ერთფრთიანი კარების შეძენა, მოწყობა  (2 ცალი)</t>
  </si>
  <si>
    <t>ლითონის  ორფრთიანი კარების შეძენა, მოწყობა  (3 ცალი)</t>
  </si>
  <si>
    <t>ლითონკონსტრუქცია (ფურცლოვანი პროფილური ფილებისთვის) კვადრატული მილებით 20X40X2 მმ</t>
  </si>
  <si>
    <t>ტიხრების ამოშენება წვრილი სამშენებლო ბლოკით (კედლის სისქე 10 სმ)   480.4 კვ.მ</t>
  </si>
  <si>
    <t>არსებული სვეტების გამაგრება</t>
  </si>
  <si>
    <t>ფურცლოვანა 400X100X10</t>
  </si>
  <si>
    <t>კუთხოვანა 100X7 მმ</t>
  </si>
  <si>
    <t>არმატურა   A500c</t>
  </si>
  <si>
    <t>ქიმიური ანკერი 200 მლგ</t>
  </si>
  <si>
    <t>ორტესებრი კოჭით N27</t>
  </si>
  <si>
    <r>
      <t>ლითონის ფურცელი 300</t>
    </r>
    <r>
      <rPr>
        <sz val="12"/>
        <rFont val="Arial"/>
        <family val="2"/>
      </rPr>
      <t>X</t>
    </r>
    <r>
      <rPr>
        <sz val="12"/>
        <rFont val="Sylfaen"/>
        <family val="1"/>
        <charset val="204"/>
      </rPr>
      <t>300X10</t>
    </r>
  </si>
  <si>
    <t>ლითონის ფურცლოვანა დაღარული 1100X300X5</t>
  </si>
  <si>
    <t>ლითონის ფურცლოვანა დაღარული 1100X2300X5</t>
  </si>
  <si>
    <t>არსებული ტიხრების დემონტაჟი და გამოტანა შენობიდან</t>
  </si>
  <si>
    <t>სამშენებლო ნაგვის დატვირთვა ავტოთვითმცლელზე და გატანა სამშენებლო მოედნიდან</t>
  </si>
  <si>
    <r>
      <t>ლითონის ფურცელი 300</t>
    </r>
    <r>
      <rPr>
        <sz val="12"/>
        <rFont val="Arial"/>
        <family val="2"/>
      </rPr>
      <t>X</t>
    </r>
    <r>
      <rPr>
        <sz val="12"/>
        <rFont val="Sylfaen"/>
        <family val="1"/>
        <charset val="204"/>
      </rPr>
      <t xml:space="preserve">500X12  </t>
    </r>
  </si>
  <si>
    <r>
      <t xml:space="preserve">შენობის გარშემო წყალსარინელის მოწყობა რკ. ბეტონით  B-25, არმატურა A500c/A240c                                              </t>
    </r>
    <r>
      <rPr>
        <sz val="12"/>
        <rFont val="Sylfaen"/>
        <family val="1"/>
      </rPr>
      <t>(0.74 ტ)</t>
    </r>
  </si>
  <si>
    <t>იატაკზე ხის ფაქტურის კერამიკული ფილების შეძენა,  მოწყობა</t>
  </si>
  <si>
    <t>45</t>
  </si>
  <si>
    <t>67</t>
  </si>
  <si>
    <t>69</t>
  </si>
  <si>
    <t xml:space="preserve">ხრეშის ფენის მოწყობა, დატკეპნა ლითონის კიბე 1-ის ქვეშ </t>
  </si>
  <si>
    <t xml:space="preserve">ხრეშის ფენის მოწყობა, დატკეპნა ლითონის კიბე 2-ის ქვეშ </t>
  </si>
  <si>
    <t>46</t>
  </si>
  <si>
    <t>ინდუსტრიული იატაკის მოწყობა</t>
  </si>
  <si>
    <t>მონორელსის შეძენა, მოწყობა ორტესებრი კოჭებით  N27</t>
  </si>
  <si>
    <t xml:space="preserve">ხიდური ელექტრო ამწეს შეძენა, მოწყობა (ტვირთამწეობით 5.0 ტ) </t>
  </si>
  <si>
    <t>50</t>
  </si>
  <si>
    <t>საერთო ღირებულება დღგ-ს ჩათვლით (ლარი)</t>
  </si>
  <si>
    <t>შესრულების ვადა (კალენდარული დღე)</t>
  </si>
  <si>
    <t>გადახდის პირობა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</si>
</sst>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"/>
    <numFmt numFmtId="166" formatCode="0.000"/>
    <numFmt numFmtId="167" formatCode="0.0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sz val="11"/>
      <name val="Sylfaen"/>
      <family val="1"/>
      <charset val="204"/>
    </font>
    <font>
      <sz val="10"/>
      <name val="Sylfaen"/>
      <family val="1"/>
      <charset val="204"/>
    </font>
    <font>
      <sz val="12"/>
      <name val="Sylfaen"/>
      <family val="1"/>
    </font>
    <font>
      <sz val="10"/>
      <name val="Sylfaen"/>
      <family val="1"/>
    </font>
    <font>
      <b/>
      <sz val="12"/>
      <name val="Sylfaen"/>
      <family val="1"/>
    </font>
    <font>
      <b/>
      <sz val="8"/>
      <name val="Sylfaen"/>
      <family val="1"/>
      <charset val="204"/>
    </font>
    <font>
      <sz val="8"/>
      <name val="Sylfaen"/>
      <family val="1"/>
      <charset val="204"/>
    </font>
    <font>
      <sz val="12"/>
      <name val="Arial"/>
      <family val="2"/>
    </font>
    <font>
      <vertAlign val="superscript"/>
      <sz val="12"/>
      <name val="Sylfaen"/>
      <family val="1"/>
    </font>
    <font>
      <sz val="11"/>
      <color theme="1"/>
      <name val="Calibri"/>
      <family val="2"/>
      <charset val="1"/>
      <scheme val="minor"/>
    </font>
    <font>
      <b/>
      <sz val="8"/>
      <name val="Sylfaen"/>
      <family val="1"/>
    </font>
    <font>
      <sz val="8"/>
      <name val="Sylfaen"/>
      <family val="1"/>
    </font>
    <font>
      <sz val="11"/>
      <name val="Sylfaen"/>
      <family val="1"/>
    </font>
    <font>
      <sz val="12"/>
      <name val="AcadNusx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2" fillId="0" borderId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6" fontId="5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4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/>
    </xf>
    <xf numFmtId="10" fontId="4" fillId="0" borderId="0" xfId="0" applyNumberFormat="1" applyFont="1" applyFill="1" applyBorder="1" applyAlignment="1">
      <alignment vertical="center"/>
    </xf>
    <xf numFmtId="164" fontId="4" fillId="0" borderId="0" xfId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166" fontId="4" fillId="3" borderId="10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2" fontId="8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 wrapText="1"/>
    </xf>
    <xf numFmtId="165" fontId="8" fillId="3" borderId="10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7" fillId="3" borderId="0" xfId="0" applyFont="1" applyFill="1"/>
    <xf numFmtId="0" fontId="8" fillId="3" borderId="10" xfId="0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167" fontId="11" fillId="3" borderId="10" xfId="0" applyNumberFormat="1" applyFont="1" applyFill="1" applyBorder="1" applyAlignment="1">
      <alignment vertical="center" wrapText="1"/>
    </xf>
    <xf numFmtId="166" fontId="11" fillId="3" borderId="10" xfId="0" applyNumberFormat="1" applyFont="1" applyFill="1" applyBorder="1" applyAlignment="1">
      <alignment vertical="center" wrapText="1"/>
    </xf>
    <xf numFmtId="2" fontId="11" fillId="3" borderId="10" xfId="0" applyNumberFormat="1" applyFont="1" applyFill="1" applyBorder="1" applyAlignment="1">
      <alignment vertical="center" wrapText="1"/>
    </xf>
    <xf numFmtId="166" fontId="12" fillId="3" borderId="10" xfId="0" applyNumberFormat="1" applyFont="1" applyFill="1" applyBorder="1" applyAlignment="1">
      <alignment horizontal="center" vertical="center"/>
    </xf>
    <xf numFmtId="2" fontId="12" fillId="3" borderId="10" xfId="0" applyNumberFormat="1" applyFont="1" applyFill="1" applyBorder="1" applyAlignment="1">
      <alignment horizontal="center" vertical="center"/>
    </xf>
    <xf numFmtId="165" fontId="4" fillId="3" borderId="10" xfId="0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8" fillId="3" borderId="0" xfId="0" applyNumberFormat="1" applyFont="1" applyFill="1" applyAlignment="1">
      <alignment vertical="center"/>
    </xf>
    <xf numFmtId="2" fontId="4" fillId="3" borderId="0" xfId="0" applyNumberFormat="1" applyFont="1" applyFill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vertical="center" wrapText="1"/>
    </xf>
    <xf numFmtId="0" fontId="9" fillId="3" borderId="0" xfId="0" applyFont="1" applyFill="1"/>
    <xf numFmtId="49" fontId="8" fillId="3" borderId="9" xfId="0" applyNumberFormat="1" applyFont="1" applyFill="1" applyBorder="1" applyAlignment="1">
      <alignment horizontal="center" vertical="center" wrapText="1"/>
    </xf>
    <xf numFmtId="167" fontId="16" fillId="3" borderId="10" xfId="0" applyNumberFormat="1" applyFont="1" applyFill="1" applyBorder="1" applyAlignment="1">
      <alignment vertical="center" wrapText="1"/>
    </xf>
    <xf numFmtId="166" fontId="16" fillId="3" borderId="10" xfId="0" applyNumberFormat="1" applyFont="1" applyFill="1" applyBorder="1" applyAlignment="1">
      <alignment vertical="center" wrapText="1"/>
    </xf>
    <xf numFmtId="2" fontId="16" fillId="3" borderId="10" xfId="0" applyNumberFormat="1" applyFont="1" applyFill="1" applyBorder="1" applyAlignment="1">
      <alignment vertical="center" wrapText="1"/>
    </xf>
    <xf numFmtId="166" fontId="17" fillId="3" borderId="10" xfId="0" applyNumberFormat="1" applyFont="1" applyFill="1" applyBorder="1" applyAlignment="1">
      <alignment horizontal="center" vertical="center"/>
    </xf>
    <xf numFmtId="2" fontId="17" fillId="3" borderId="10" xfId="0" applyNumberFormat="1" applyFont="1" applyFill="1" applyBorder="1" applyAlignment="1">
      <alignment horizontal="center" vertical="center"/>
    </xf>
    <xf numFmtId="2" fontId="8" fillId="3" borderId="10" xfId="2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left" vertical="center" wrapText="1"/>
    </xf>
    <xf numFmtId="2" fontId="18" fillId="3" borderId="10" xfId="0" applyNumberFormat="1" applyFont="1" applyFill="1" applyBorder="1" applyAlignment="1">
      <alignment horizontal="center" vertical="center"/>
    </xf>
    <xf numFmtId="165" fontId="18" fillId="3" borderId="10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vertical="center" wrapText="1"/>
    </xf>
    <xf numFmtId="2" fontId="4" fillId="3" borderId="10" xfId="2" applyNumberFormat="1" applyFont="1" applyFill="1" applyBorder="1" applyAlignment="1">
      <alignment horizontal="center" vertical="center"/>
    </xf>
    <xf numFmtId="166" fontId="4" fillId="3" borderId="10" xfId="2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165" fontId="8" fillId="3" borderId="10" xfId="2" applyNumberFormat="1" applyFont="1" applyFill="1" applyBorder="1" applyAlignment="1">
      <alignment horizontal="center" vertical="center"/>
    </xf>
    <xf numFmtId="2" fontId="4" fillId="3" borderId="7" xfId="2" applyNumberFormat="1" applyFont="1" applyFill="1" applyBorder="1" applyAlignment="1">
      <alignment horizontal="center" vertical="center"/>
    </xf>
    <xf numFmtId="165" fontId="4" fillId="3" borderId="10" xfId="2" applyNumberFormat="1" applyFont="1" applyFill="1" applyBorder="1" applyAlignment="1">
      <alignment horizontal="center" vertical="center"/>
    </xf>
    <xf numFmtId="166" fontId="4" fillId="3" borderId="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2" fontId="9" fillId="3" borderId="0" xfId="0" applyNumberFormat="1" applyFont="1" applyFill="1"/>
    <xf numFmtId="0" fontId="4" fillId="0" borderId="9" xfId="0" applyFont="1" applyFill="1" applyBorder="1" applyAlignment="1">
      <alignment horizontal="center" vertical="center"/>
    </xf>
    <xf numFmtId="166" fontId="4" fillId="0" borderId="3" xfId="5" applyNumberFormat="1" applyFont="1" applyFill="1" applyBorder="1" applyAlignment="1">
      <alignment horizontal="center" vertical="center"/>
    </xf>
    <xf numFmtId="166" fontId="4" fillId="0" borderId="11" xfId="5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 wrapText="1"/>
    </xf>
    <xf numFmtId="0" fontId="5" fillId="0" borderId="30" xfId="4" applyFont="1" applyFill="1" applyBorder="1" applyAlignment="1">
      <alignment horizontal="center" vertical="center" wrapText="1"/>
    </xf>
    <xf numFmtId="0" fontId="5" fillId="0" borderId="31" xfId="4" applyFont="1" applyFill="1" applyBorder="1" applyAlignment="1">
      <alignment horizontal="center" vertical="center" wrapText="1"/>
    </xf>
    <xf numFmtId="0" fontId="5" fillId="0" borderId="32" xfId="4" applyFont="1" applyFill="1" applyBorder="1" applyAlignment="1">
      <alignment horizontal="center" vertical="center" wrapText="1"/>
    </xf>
    <xf numFmtId="0" fontId="5" fillId="0" borderId="25" xfId="4" applyFont="1" applyFill="1" applyBorder="1" applyAlignment="1">
      <alignment horizontal="center" vertical="center" wrapText="1"/>
    </xf>
    <xf numFmtId="0" fontId="5" fillId="0" borderId="26" xfId="4" applyFont="1" applyFill="1" applyBorder="1" applyAlignment="1">
      <alignment horizontal="center" vertical="center" wrapText="1"/>
    </xf>
    <xf numFmtId="0" fontId="5" fillId="0" borderId="27" xfId="4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</cellXfs>
  <cellStyles count="6">
    <cellStyle name="Comma" xfId="1" builtinId="3"/>
    <cellStyle name="Comma 2" xfId="2"/>
    <cellStyle name="Comma 2 2" xfId="5"/>
    <cellStyle name="Normal" xfId="0" builtinId="0"/>
    <cellStyle name="Normal 4" xfId="3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AZA\GWP\SMETEBI\LIA%20CHAGANAVA\2018%20&#4332;&#4308;&#4314;&#4312;\2018%20I%20&#4313;&#4309;\&#4306;&#4304;&#4320;&#4307;&#4304;&#4305;&#4316;&#4312;&#4321;%20&#4306;&#4304;&#4315;&#4332;&#4315;&#4308;&#4316;&#4307;&#4312;%20&#4316;&#4304;&#4306;&#4308;&#4305;&#4317;&#4305;&#4304;\gardabnis%20gamwmendi%20nageboba,%20saTao%20ofi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. baraTi"/>
      <sheetName val="Nakrebi"/>
      <sheetName val="obieqturi"/>
      <sheetName val="N1"/>
      <sheetName val="N2"/>
      <sheetName val="N3"/>
      <sheetName val="N4"/>
      <sheetName val="N5"/>
    </sheetNames>
    <sheetDataSet>
      <sheetData sheetId="0">
        <row r="6">
          <cell r="A6" t="str">
            <v>გარდაბნის გამწმენდი ნაგებობა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workbookViewId="0">
      <selection activeCell="C18" sqref="C18"/>
    </sheetView>
  </sheetViews>
  <sheetFormatPr defaultRowHeight="18" x14ac:dyDescent="0.2"/>
  <cols>
    <col min="1" max="1" width="3.42578125" style="2" customWidth="1"/>
    <col min="2" max="2" width="25.28515625" style="2" customWidth="1"/>
    <col min="3" max="3" width="64.5703125" style="2" customWidth="1"/>
    <col min="4" max="4" width="31.42578125" style="12" customWidth="1"/>
    <col min="5" max="5" width="32.28515625" style="2" customWidth="1"/>
    <col min="6" max="16384" width="9.140625" style="2"/>
  </cols>
  <sheetData>
    <row r="1" spans="1:9" s="1" customFormat="1" ht="49.5" customHeight="1" thickBot="1" x14ac:dyDescent="0.25">
      <c r="A1" s="124" t="str">
        <f>'[1]gan. baraTi'!A6:M6</f>
        <v>გარდაბნის გამწმენდი ნაგებობა</v>
      </c>
      <c r="B1" s="124"/>
      <c r="C1" s="124"/>
      <c r="D1" s="124"/>
      <c r="E1" s="3"/>
      <c r="F1" s="3"/>
      <c r="G1" s="3"/>
      <c r="H1" s="3"/>
      <c r="I1" s="3"/>
    </row>
    <row r="2" spans="1:9" ht="15.75" customHeight="1" x14ac:dyDescent="0.2">
      <c r="A2" s="125" t="s">
        <v>1</v>
      </c>
      <c r="B2" s="128" t="s">
        <v>5</v>
      </c>
      <c r="C2" s="128" t="s">
        <v>2</v>
      </c>
      <c r="D2" s="131" t="s">
        <v>247</v>
      </c>
      <c r="E2" s="134"/>
    </row>
    <row r="3" spans="1:9" ht="23.25" customHeight="1" x14ac:dyDescent="0.2">
      <c r="A3" s="126"/>
      <c r="B3" s="129"/>
      <c r="C3" s="129"/>
      <c r="D3" s="132"/>
      <c r="E3" s="134"/>
    </row>
    <row r="4" spans="1:9" ht="26.25" customHeight="1" thickBot="1" x14ac:dyDescent="0.25">
      <c r="A4" s="127"/>
      <c r="B4" s="130"/>
      <c r="C4" s="130"/>
      <c r="D4" s="133"/>
      <c r="E4" s="134"/>
    </row>
    <row r="5" spans="1:9" ht="14.25" customHeight="1" thickBot="1" x14ac:dyDescent="0.25">
      <c r="A5" s="6">
        <v>1</v>
      </c>
      <c r="B5" s="13">
        <v>2</v>
      </c>
      <c r="C5" s="14">
        <v>3</v>
      </c>
      <c r="D5" s="108">
        <v>4</v>
      </c>
    </row>
    <row r="6" spans="1:9" ht="44.25" customHeight="1" x14ac:dyDescent="0.2">
      <c r="A6" s="89">
        <v>1</v>
      </c>
      <c r="B6" s="43" t="s">
        <v>18</v>
      </c>
      <c r="C6" s="44" t="s">
        <v>53</v>
      </c>
      <c r="D6" s="115"/>
      <c r="F6" s="15"/>
    </row>
    <row r="7" spans="1:9" ht="44.25" customHeight="1" x14ac:dyDescent="0.2">
      <c r="A7" s="114">
        <v>2</v>
      </c>
      <c r="B7" s="55" t="s">
        <v>23</v>
      </c>
      <c r="C7" s="56" t="s">
        <v>54</v>
      </c>
      <c r="D7" s="116"/>
      <c r="F7" s="15"/>
    </row>
    <row r="8" spans="1:9" ht="44.25" customHeight="1" thickBot="1" x14ac:dyDescent="0.25">
      <c r="A8" s="114">
        <v>3</v>
      </c>
      <c r="B8" s="55" t="s">
        <v>24</v>
      </c>
      <c r="C8" s="56" t="s">
        <v>86</v>
      </c>
      <c r="D8" s="116"/>
      <c r="F8" s="15"/>
    </row>
    <row r="9" spans="1:9" s="8" customFormat="1" ht="30" customHeight="1" thickBot="1" x14ac:dyDescent="0.25">
      <c r="A9" s="118" t="s">
        <v>6</v>
      </c>
      <c r="B9" s="119"/>
      <c r="C9" s="120"/>
      <c r="D9" s="117"/>
    </row>
    <row r="10" spans="1:9" s="8" customFormat="1" ht="30" customHeight="1" thickBot="1" x14ac:dyDescent="0.25">
      <c r="A10" s="121" t="s">
        <v>248</v>
      </c>
      <c r="B10" s="122"/>
      <c r="C10" s="123"/>
      <c r="D10" s="7"/>
    </row>
    <row r="11" spans="1:9" s="8" customFormat="1" ht="45.75" customHeight="1" thickBot="1" x14ac:dyDescent="0.25">
      <c r="A11" s="121" t="s">
        <v>249</v>
      </c>
      <c r="B11" s="122"/>
      <c r="C11" s="123"/>
      <c r="D11" s="7"/>
    </row>
    <row r="12" spans="1:9" s="8" customFormat="1" ht="18.75" customHeight="1" x14ac:dyDescent="0.2">
      <c r="C12" s="9"/>
      <c r="D12" s="10"/>
    </row>
    <row r="13" spans="1:9" s="8" customFormat="1" ht="17.25" customHeight="1" x14ac:dyDescent="0.2"/>
    <row r="14" spans="1:9" s="8" customFormat="1" x14ac:dyDescent="0.35">
      <c r="C14" s="2"/>
      <c r="D14" s="11"/>
    </row>
    <row r="15" spans="1:9" s="8" customFormat="1" x14ac:dyDescent="0.35">
      <c r="C15" s="2"/>
      <c r="D15" s="11"/>
    </row>
    <row r="16" spans="1:9" s="8" customFormat="1" x14ac:dyDescent="0.35">
      <c r="C16" s="11"/>
      <c r="D16" s="16"/>
    </row>
    <row r="17" spans="2:4" s="8" customFormat="1" x14ac:dyDescent="0.2">
      <c r="D17" s="5"/>
    </row>
    <row r="18" spans="2:4" s="8" customFormat="1" x14ac:dyDescent="0.2">
      <c r="D18" s="10"/>
    </row>
    <row r="19" spans="2:4" s="8" customFormat="1" x14ac:dyDescent="0.2">
      <c r="D19" s="5"/>
    </row>
    <row r="20" spans="2:4" s="8" customFormat="1" x14ac:dyDescent="0.2">
      <c r="D20" s="5"/>
    </row>
    <row r="21" spans="2:4" s="8" customFormat="1" x14ac:dyDescent="0.2">
      <c r="D21" s="5"/>
    </row>
    <row r="22" spans="2:4" s="8" customFormat="1" x14ac:dyDescent="0.2">
      <c r="D22" s="5"/>
    </row>
    <row r="23" spans="2:4" s="8" customFormat="1" x14ac:dyDescent="0.2">
      <c r="B23" s="17"/>
      <c r="D23" s="18"/>
    </row>
    <row r="24" spans="2:4" s="8" customFormat="1" x14ac:dyDescent="0.2">
      <c r="D24" s="18"/>
    </row>
    <row r="25" spans="2:4" s="8" customFormat="1" x14ac:dyDescent="0.2">
      <c r="D25" s="18"/>
    </row>
    <row r="26" spans="2:4" s="8" customFormat="1" x14ac:dyDescent="0.2">
      <c r="D26" s="18"/>
    </row>
    <row r="27" spans="2:4" s="8" customFormat="1" x14ac:dyDescent="0.2">
      <c r="D27" s="18"/>
    </row>
    <row r="28" spans="2:4" s="8" customFormat="1" x14ac:dyDescent="0.2">
      <c r="B28" s="17"/>
      <c r="D28" s="18"/>
    </row>
    <row r="29" spans="2:4" s="8" customFormat="1" x14ac:dyDescent="0.2">
      <c r="B29" s="17"/>
      <c r="D29" s="18"/>
    </row>
    <row r="30" spans="2:4" s="8" customFormat="1" x14ac:dyDescent="0.2">
      <c r="B30" s="17"/>
      <c r="D30" s="18"/>
    </row>
    <row r="31" spans="2:4" s="8" customFormat="1" x14ac:dyDescent="0.2">
      <c r="D31" s="18"/>
    </row>
    <row r="32" spans="2:4" s="8" customFormat="1" x14ac:dyDescent="0.2">
      <c r="D32" s="18"/>
    </row>
    <row r="33" spans="2:4" s="8" customFormat="1" x14ac:dyDescent="0.2">
      <c r="D33" s="18"/>
    </row>
    <row r="34" spans="2:4" s="8" customFormat="1" x14ac:dyDescent="0.2">
      <c r="B34" s="17"/>
      <c r="D34" s="18"/>
    </row>
    <row r="35" spans="2:4" s="8" customFormat="1" x14ac:dyDescent="0.2">
      <c r="D35" s="18"/>
    </row>
    <row r="36" spans="2:4" s="8" customFormat="1" x14ac:dyDescent="0.2">
      <c r="D36" s="18"/>
    </row>
    <row r="37" spans="2:4" s="8" customFormat="1" x14ac:dyDescent="0.2">
      <c r="D37" s="18"/>
    </row>
    <row r="38" spans="2:4" s="8" customFormat="1" x14ac:dyDescent="0.2">
      <c r="D38" s="18"/>
    </row>
    <row r="39" spans="2:4" s="8" customFormat="1" x14ac:dyDescent="0.2">
      <c r="D39" s="18"/>
    </row>
    <row r="40" spans="2:4" s="8" customFormat="1" x14ac:dyDescent="0.2">
      <c r="D40" s="18"/>
    </row>
    <row r="41" spans="2:4" s="8" customFormat="1" x14ac:dyDescent="0.2">
      <c r="B41" s="19"/>
      <c r="D41" s="18"/>
    </row>
    <row r="42" spans="2:4" s="8" customFormat="1" x14ac:dyDescent="0.2">
      <c r="D42" s="18"/>
    </row>
    <row r="43" spans="2:4" s="8" customFormat="1" x14ac:dyDescent="0.2">
      <c r="D43" s="18"/>
    </row>
    <row r="44" spans="2:4" s="8" customFormat="1" x14ac:dyDescent="0.2">
      <c r="D44" s="18"/>
    </row>
    <row r="45" spans="2:4" s="8" customFormat="1" x14ac:dyDescent="0.2">
      <c r="D45" s="18"/>
    </row>
    <row r="46" spans="2:4" s="8" customFormat="1" x14ac:dyDescent="0.2">
      <c r="D46" s="18"/>
    </row>
    <row r="47" spans="2:4" s="8" customFormat="1" x14ac:dyDescent="0.2">
      <c r="D47" s="18"/>
    </row>
    <row r="48" spans="2:4" s="8" customFormat="1" x14ac:dyDescent="0.2">
      <c r="D48" s="5"/>
    </row>
    <row r="49" spans="4:4" s="8" customFormat="1" x14ac:dyDescent="0.2">
      <c r="D49" s="5"/>
    </row>
    <row r="50" spans="4:4" s="8" customFormat="1" x14ac:dyDescent="0.2">
      <c r="D50" s="5"/>
    </row>
    <row r="51" spans="4:4" s="8" customFormat="1" x14ac:dyDescent="0.2">
      <c r="D51" s="5"/>
    </row>
    <row r="52" spans="4:4" s="8" customFormat="1" x14ac:dyDescent="0.2">
      <c r="D52" s="5"/>
    </row>
    <row r="53" spans="4:4" s="8" customFormat="1" x14ac:dyDescent="0.2">
      <c r="D53" s="5"/>
    </row>
    <row r="54" spans="4:4" s="8" customFormat="1" x14ac:dyDescent="0.2">
      <c r="D54" s="5"/>
    </row>
    <row r="55" spans="4:4" s="8" customFormat="1" x14ac:dyDescent="0.2">
      <c r="D55" s="5"/>
    </row>
    <row r="56" spans="4:4" s="8" customFormat="1" x14ac:dyDescent="0.2">
      <c r="D56" s="5"/>
    </row>
    <row r="57" spans="4:4" s="8" customFormat="1" x14ac:dyDescent="0.2">
      <c r="D57" s="5"/>
    </row>
    <row r="58" spans="4:4" s="8" customFormat="1" x14ac:dyDescent="0.2">
      <c r="D58" s="5"/>
    </row>
    <row r="59" spans="4:4" s="8" customFormat="1" x14ac:dyDescent="0.2">
      <c r="D59" s="5"/>
    </row>
    <row r="60" spans="4:4" s="8" customFormat="1" x14ac:dyDescent="0.2">
      <c r="D60" s="5"/>
    </row>
    <row r="61" spans="4:4" s="8" customFormat="1" x14ac:dyDescent="0.2">
      <c r="D61" s="5"/>
    </row>
    <row r="62" spans="4:4" s="8" customFormat="1" x14ac:dyDescent="0.2">
      <c r="D62" s="5"/>
    </row>
    <row r="63" spans="4:4" s="8" customFormat="1" x14ac:dyDescent="0.2">
      <c r="D63" s="5"/>
    </row>
    <row r="64" spans="4:4" s="8" customFormat="1" x14ac:dyDescent="0.2">
      <c r="D64" s="5"/>
    </row>
    <row r="65" spans="4:4" s="8" customFormat="1" x14ac:dyDescent="0.2">
      <c r="D65" s="5"/>
    </row>
    <row r="66" spans="4:4" s="8" customFormat="1" x14ac:dyDescent="0.2">
      <c r="D66" s="5"/>
    </row>
    <row r="67" spans="4:4" s="8" customFormat="1" x14ac:dyDescent="0.2">
      <c r="D67" s="5"/>
    </row>
    <row r="68" spans="4:4" s="8" customFormat="1" x14ac:dyDescent="0.2">
      <c r="D68" s="5"/>
    </row>
    <row r="69" spans="4:4" s="8" customFormat="1" x14ac:dyDescent="0.2">
      <c r="D69" s="5"/>
    </row>
    <row r="70" spans="4:4" s="8" customFormat="1" x14ac:dyDescent="0.2">
      <c r="D70" s="5"/>
    </row>
    <row r="71" spans="4:4" s="8" customFormat="1" x14ac:dyDescent="0.2">
      <c r="D71" s="5"/>
    </row>
    <row r="72" spans="4:4" s="8" customFormat="1" x14ac:dyDescent="0.2">
      <c r="D72" s="5"/>
    </row>
    <row r="73" spans="4:4" s="8" customFormat="1" x14ac:dyDescent="0.2">
      <c r="D73" s="5"/>
    </row>
    <row r="74" spans="4:4" s="8" customFormat="1" x14ac:dyDescent="0.2">
      <c r="D74" s="5"/>
    </row>
    <row r="75" spans="4:4" s="8" customFormat="1" x14ac:dyDescent="0.2">
      <c r="D75" s="5"/>
    </row>
    <row r="76" spans="4:4" s="8" customFormat="1" x14ac:dyDescent="0.2">
      <c r="D76" s="5"/>
    </row>
    <row r="77" spans="4:4" s="8" customFormat="1" x14ac:dyDescent="0.2">
      <c r="D77" s="5"/>
    </row>
    <row r="78" spans="4:4" s="8" customFormat="1" x14ac:dyDescent="0.2">
      <c r="D78" s="5"/>
    </row>
    <row r="79" spans="4:4" s="8" customFormat="1" x14ac:dyDescent="0.2">
      <c r="D79" s="5"/>
    </row>
    <row r="80" spans="4:4" s="8" customFormat="1" x14ac:dyDescent="0.2">
      <c r="D80" s="5"/>
    </row>
    <row r="81" spans="4:4" s="8" customFormat="1" x14ac:dyDescent="0.2">
      <c r="D81" s="5"/>
    </row>
    <row r="82" spans="4:4" s="8" customFormat="1" x14ac:dyDescent="0.2">
      <c r="D82" s="5"/>
    </row>
    <row r="83" spans="4:4" s="8" customFormat="1" x14ac:dyDescent="0.2">
      <c r="D83" s="5"/>
    </row>
    <row r="84" spans="4:4" s="8" customFormat="1" x14ac:dyDescent="0.2">
      <c r="D84" s="5"/>
    </row>
    <row r="85" spans="4:4" s="8" customFormat="1" x14ac:dyDescent="0.2">
      <c r="D85" s="5"/>
    </row>
    <row r="86" spans="4:4" s="8" customFormat="1" x14ac:dyDescent="0.2">
      <c r="D86" s="5"/>
    </row>
    <row r="87" spans="4:4" s="8" customFormat="1" x14ac:dyDescent="0.2">
      <c r="D87" s="5"/>
    </row>
    <row r="88" spans="4:4" s="8" customFormat="1" x14ac:dyDescent="0.2">
      <c r="D88" s="5"/>
    </row>
    <row r="89" spans="4:4" s="8" customFormat="1" x14ac:dyDescent="0.2">
      <c r="D89" s="5"/>
    </row>
    <row r="90" spans="4:4" s="8" customFormat="1" x14ac:dyDescent="0.2">
      <c r="D90" s="5"/>
    </row>
    <row r="91" spans="4:4" s="8" customFormat="1" x14ac:dyDescent="0.2">
      <c r="D91" s="5"/>
    </row>
    <row r="92" spans="4:4" s="8" customFormat="1" x14ac:dyDescent="0.2">
      <c r="D92" s="5"/>
    </row>
    <row r="93" spans="4:4" s="8" customFormat="1" x14ac:dyDescent="0.2">
      <c r="D93" s="5"/>
    </row>
    <row r="94" spans="4:4" s="8" customFormat="1" x14ac:dyDescent="0.2">
      <c r="D94" s="5"/>
    </row>
    <row r="95" spans="4:4" s="8" customFormat="1" x14ac:dyDescent="0.2">
      <c r="D95" s="5"/>
    </row>
    <row r="96" spans="4:4" s="8" customFormat="1" x14ac:dyDescent="0.2">
      <c r="D96" s="5"/>
    </row>
    <row r="97" spans="4:4" s="8" customFormat="1" x14ac:dyDescent="0.2">
      <c r="D97" s="5"/>
    </row>
    <row r="98" spans="4:4" s="8" customFormat="1" x14ac:dyDescent="0.2">
      <c r="D98" s="5"/>
    </row>
    <row r="99" spans="4:4" s="8" customFormat="1" x14ac:dyDescent="0.2">
      <c r="D99" s="5"/>
    </row>
    <row r="100" spans="4:4" s="8" customFormat="1" x14ac:dyDescent="0.2">
      <c r="D100" s="5"/>
    </row>
    <row r="101" spans="4:4" s="8" customFormat="1" x14ac:dyDescent="0.2">
      <c r="D101" s="5"/>
    </row>
    <row r="102" spans="4:4" s="8" customFormat="1" x14ac:dyDescent="0.2">
      <c r="D102" s="5"/>
    </row>
    <row r="103" spans="4:4" s="8" customFormat="1" x14ac:dyDescent="0.2">
      <c r="D103" s="5"/>
    </row>
    <row r="104" spans="4:4" s="8" customFormat="1" x14ac:dyDescent="0.2">
      <c r="D104" s="5"/>
    </row>
    <row r="105" spans="4:4" s="8" customFormat="1" x14ac:dyDescent="0.2">
      <c r="D105" s="5"/>
    </row>
    <row r="106" spans="4:4" s="8" customFormat="1" x14ac:dyDescent="0.2">
      <c r="D106" s="5"/>
    </row>
    <row r="107" spans="4:4" s="8" customFormat="1" x14ac:dyDescent="0.2">
      <c r="D107" s="5"/>
    </row>
    <row r="108" spans="4:4" s="8" customFormat="1" x14ac:dyDescent="0.2">
      <c r="D108" s="5"/>
    </row>
    <row r="109" spans="4:4" s="8" customFormat="1" x14ac:dyDescent="0.2">
      <c r="D109" s="5"/>
    </row>
    <row r="110" spans="4:4" s="8" customFormat="1" x14ac:dyDescent="0.2">
      <c r="D110" s="5"/>
    </row>
    <row r="111" spans="4:4" s="8" customFormat="1" x14ac:dyDescent="0.2">
      <c r="D111" s="5"/>
    </row>
    <row r="112" spans="4:4" s="8" customFormat="1" x14ac:dyDescent="0.2">
      <c r="D112" s="5"/>
    </row>
    <row r="113" spans="4:4" s="8" customFormat="1" x14ac:dyDescent="0.2">
      <c r="D113" s="5"/>
    </row>
    <row r="114" spans="4:4" s="8" customFormat="1" x14ac:dyDescent="0.2">
      <c r="D114" s="5"/>
    </row>
    <row r="115" spans="4:4" s="8" customFormat="1" x14ac:dyDescent="0.2">
      <c r="D115" s="5"/>
    </row>
    <row r="116" spans="4:4" s="8" customFormat="1" x14ac:dyDescent="0.2">
      <c r="D116" s="5"/>
    </row>
    <row r="117" spans="4:4" s="8" customFormat="1" x14ac:dyDescent="0.2">
      <c r="D117" s="5"/>
    </row>
    <row r="118" spans="4:4" s="8" customFormat="1" x14ac:dyDescent="0.2">
      <c r="D118" s="5"/>
    </row>
    <row r="119" spans="4:4" s="8" customFormat="1" x14ac:dyDescent="0.2">
      <c r="D119" s="5"/>
    </row>
    <row r="120" spans="4:4" s="8" customFormat="1" x14ac:dyDescent="0.2">
      <c r="D120" s="5"/>
    </row>
    <row r="121" spans="4:4" s="8" customFormat="1" x14ac:dyDescent="0.2">
      <c r="D121" s="5"/>
    </row>
  </sheetData>
  <mergeCells count="9">
    <mergeCell ref="E2:E4"/>
    <mergeCell ref="A9:C9"/>
    <mergeCell ref="A10:C10"/>
    <mergeCell ref="A11:C11"/>
    <mergeCell ref="A1:D1"/>
    <mergeCell ref="A2:A4"/>
    <mergeCell ref="B2:B4"/>
    <mergeCell ref="C2:C4"/>
    <mergeCell ref="D2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81"/>
  <sheetViews>
    <sheetView topLeftCell="A3" workbookViewId="0">
      <selection activeCell="J13" sqref="J13"/>
    </sheetView>
  </sheetViews>
  <sheetFormatPr defaultRowHeight="18" x14ac:dyDescent="0.2"/>
  <cols>
    <col min="1" max="1" width="4.7109375" style="92" customWidth="1"/>
    <col min="2" max="2" width="37.5703125" style="92" customWidth="1"/>
    <col min="3" max="3" width="8.5703125" style="92" customWidth="1"/>
    <col min="4" max="4" width="12.5703125" style="92" bestFit="1" customWidth="1"/>
    <col min="5" max="5" width="11.28515625" style="92" customWidth="1"/>
    <col min="6" max="6" width="12.140625" style="92" customWidth="1"/>
    <col min="7" max="7" width="10.42578125" style="92" customWidth="1"/>
    <col min="8" max="8" width="11.140625" style="92" customWidth="1"/>
    <col min="9" max="9" width="10.28515625" style="92" customWidth="1"/>
    <col min="10" max="10" width="11" style="92" customWidth="1"/>
    <col min="11" max="11" width="14.85546875" style="92" customWidth="1"/>
    <col min="12" max="12" width="10.140625" style="92" bestFit="1" customWidth="1"/>
    <col min="13" max="13" width="9.5703125" style="92" bestFit="1" customWidth="1"/>
    <col min="14" max="14" width="10.140625" style="92" bestFit="1" customWidth="1"/>
    <col min="15" max="15" width="9.5703125" style="92" bestFit="1" customWidth="1"/>
    <col min="16" max="16" width="10.140625" style="92" bestFit="1" customWidth="1"/>
    <col min="17" max="16384" width="9.140625" style="92"/>
  </cols>
  <sheetData>
    <row r="1" spans="1:14" ht="19.5" customHeight="1" x14ac:dyDescent="0.2">
      <c r="A1" s="135" t="s">
        <v>214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4" ht="10.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4" x14ac:dyDescent="0.2">
      <c r="A3" s="135" t="s">
        <v>53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4" ht="29.25" customHeight="1" x14ac:dyDescent="0.2">
      <c r="A4" s="135" t="s">
        <v>18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4" ht="12.75" customHeight="1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4" ht="5.25" customHeight="1" thickBot="1" x14ac:dyDescent="0.25">
      <c r="A6" s="34"/>
      <c r="B6" s="137"/>
      <c r="C6" s="137"/>
      <c r="D6" s="137"/>
      <c r="E6" s="137"/>
      <c r="F6" s="137"/>
      <c r="G6" s="137"/>
      <c r="H6" s="137"/>
      <c r="I6" s="137"/>
      <c r="J6" s="137"/>
      <c r="K6" s="137"/>
    </row>
    <row r="7" spans="1:14" ht="18" customHeight="1" x14ac:dyDescent="0.2">
      <c r="A7" s="138" t="s">
        <v>0</v>
      </c>
      <c r="B7" s="136" t="s">
        <v>16</v>
      </c>
      <c r="C7" s="136" t="s">
        <v>9</v>
      </c>
      <c r="D7" s="136" t="s">
        <v>10</v>
      </c>
      <c r="E7" s="141" t="s">
        <v>12</v>
      </c>
      <c r="F7" s="141"/>
      <c r="G7" s="141" t="s">
        <v>17</v>
      </c>
      <c r="H7" s="141"/>
      <c r="I7" s="136" t="s">
        <v>15</v>
      </c>
      <c r="J7" s="136"/>
      <c r="K7" s="35" t="s">
        <v>13</v>
      </c>
    </row>
    <row r="8" spans="1:14" ht="39.75" customHeight="1" thickBot="1" x14ac:dyDescent="0.25">
      <c r="A8" s="139"/>
      <c r="B8" s="140"/>
      <c r="C8" s="140"/>
      <c r="D8" s="140"/>
      <c r="E8" s="36" t="s">
        <v>14</v>
      </c>
      <c r="F8" s="37" t="s">
        <v>4</v>
      </c>
      <c r="G8" s="36" t="s">
        <v>14</v>
      </c>
      <c r="H8" s="37" t="s">
        <v>4</v>
      </c>
      <c r="I8" s="36" t="s">
        <v>14</v>
      </c>
      <c r="J8" s="37" t="s">
        <v>19</v>
      </c>
      <c r="K8" s="38" t="s">
        <v>11</v>
      </c>
    </row>
    <row r="9" spans="1:14" x14ac:dyDescent="0.2">
      <c r="A9" s="91">
        <v>1</v>
      </c>
      <c r="B9" s="39">
        <v>3</v>
      </c>
      <c r="C9" s="39">
        <v>4</v>
      </c>
      <c r="D9" s="39">
        <v>6</v>
      </c>
      <c r="E9" s="40">
        <v>7</v>
      </c>
      <c r="F9" s="41">
        <v>8</v>
      </c>
      <c r="G9" s="40">
        <v>9</v>
      </c>
      <c r="H9" s="41">
        <v>10</v>
      </c>
      <c r="I9" s="40">
        <v>11</v>
      </c>
      <c r="J9" s="41">
        <v>12</v>
      </c>
      <c r="K9" s="42">
        <v>13</v>
      </c>
    </row>
    <row r="10" spans="1:14" s="4" customFormat="1" ht="59.25" customHeight="1" x14ac:dyDescent="0.2">
      <c r="A10" s="20">
        <v>1</v>
      </c>
      <c r="B10" s="93" t="s">
        <v>135</v>
      </c>
      <c r="C10" s="22" t="s">
        <v>7</v>
      </c>
      <c r="D10" s="23">
        <v>89.4</v>
      </c>
      <c r="E10" s="22"/>
      <c r="F10" s="23"/>
      <c r="G10" s="22"/>
      <c r="H10" s="23"/>
      <c r="I10" s="22"/>
      <c r="J10" s="23"/>
      <c r="K10" s="54"/>
      <c r="L10" s="58"/>
      <c r="M10" s="58"/>
      <c r="N10" s="58"/>
    </row>
    <row r="11" spans="1:14" s="4" customFormat="1" ht="76.5" customHeight="1" x14ac:dyDescent="0.2">
      <c r="A11" s="20">
        <v>2</v>
      </c>
      <c r="B11" s="93" t="s">
        <v>29</v>
      </c>
      <c r="C11" s="22" t="s">
        <v>7</v>
      </c>
      <c r="D11" s="23">
        <v>361.04</v>
      </c>
      <c r="E11" s="22"/>
      <c r="F11" s="23"/>
      <c r="G11" s="22"/>
      <c r="H11" s="23"/>
      <c r="I11" s="22"/>
      <c r="J11" s="23"/>
      <c r="K11" s="54"/>
      <c r="L11" s="58"/>
      <c r="M11" s="58"/>
      <c r="N11" s="58"/>
    </row>
    <row r="12" spans="1:14" s="4" customFormat="1" ht="42" customHeight="1" x14ac:dyDescent="0.2">
      <c r="A12" s="20">
        <v>3</v>
      </c>
      <c r="B12" s="93" t="s">
        <v>136</v>
      </c>
      <c r="C12" s="22" t="s">
        <v>7</v>
      </c>
      <c r="D12" s="23">
        <v>90.26</v>
      </c>
      <c r="E12" s="22"/>
      <c r="F12" s="23"/>
      <c r="G12" s="22"/>
      <c r="H12" s="23"/>
      <c r="I12" s="22"/>
      <c r="J12" s="23"/>
      <c r="K12" s="54"/>
    </row>
    <row r="13" spans="1:14" s="4" customFormat="1" ht="76.5" customHeight="1" x14ac:dyDescent="0.2">
      <c r="A13" s="20">
        <v>4</v>
      </c>
      <c r="B13" s="93" t="s">
        <v>111</v>
      </c>
      <c r="C13" s="22" t="s">
        <v>7</v>
      </c>
      <c r="D13" s="23">
        <v>200</v>
      </c>
      <c r="E13" s="22"/>
      <c r="F13" s="23"/>
      <c r="G13" s="22"/>
      <c r="H13" s="23"/>
      <c r="I13" s="22"/>
      <c r="J13" s="23"/>
      <c r="K13" s="54"/>
    </row>
    <row r="14" spans="1:14" s="4" customFormat="1" ht="74.25" customHeight="1" x14ac:dyDescent="0.2">
      <c r="A14" s="20">
        <v>5</v>
      </c>
      <c r="B14" s="93" t="s">
        <v>137</v>
      </c>
      <c r="C14" s="22" t="s">
        <v>7</v>
      </c>
      <c r="D14" s="23">
        <v>340.70000000000005</v>
      </c>
      <c r="E14" s="22"/>
      <c r="F14" s="23"/>
      <c r="G14" s="22"/>
      <c r="H14" s="23"/>
      <c r="I14" s="22"/>
      <c r="J14" s="23"/>
      <c r="K14" s="54"/>
    </row>
    <row r="15" spans="1:14" s="4" customFormat="1" ht="41.25" customHeight="1" x14ac:dyDescent="0.2">
      <c r="A15" s="62">
        <v>6</v>
      </c>
      <c r="B15" s="94" t="s">
        <v>138</v>
      </c>
      <c r="C15" s="63" t="s">
        <v>7</v>
      </c>
      <c r="D15" s="60">
        <v>32</v>
      </c>
      <c r="E15" s="59"/>
      <c r="F15" s="60"/>
      <c r="G15" s="59"/>
      <c r="H15" s="60"/>
      <c r="I15" s="59"/>
      <c r="J15" s="60"/>
      <c r="K15" s="61"/>
    </row>
    <row r="16" spans="1:14" s="4" customFormat="1" ht="55.5" customHeight="1" x14ac:dyDescent="0.2">
      <c r="A16" s="64">
        <v>7</v>
      </c>
      <c r="B16" s="25" t="s">
        <v>30</v>
      </c>
      <c r="C16" s="24" t="s">
        <v>7</v>
      </c>
      <c r="D16" s="95">
        <v>4.2</v>
      </c>
      <c r="E16" s="22"/>
      <c r="F16" s="23"/>
      <c r="G16" s="22"/>
      <c r="H16" s="23"/>
      <c r="I16" s="22"/>
      <c r="J16" s="23"/>
      <c r="K16" s="54"/>
    </row>
    <row r="17" spans="1:11" s="4" customFormat="1" ht="55.5" customHeight="1" x14ac:dyDescent="0.2">
      <c r="A17" s="20">
        <v>8</v>
      </c>
      <c r="B17" s="93" t="s">
        <v>31</v>
      </c>
      <c r="C17" s="22" t="s">
        <v>7</v>
      </c>
      <c r="D17" s="23">
        <v>19.937999999999999</v>
      </c>
      <c r="E17" s="22"/>
      <c r="F17" s="23"/>
      <c r="G17" s="22"/>
      <c r="H17" s="23"/>
      <c r="I17" s="22"/>
      <c r="J17" s="23"/>
      <c r="K17" s="54"/>
    </row>
    <row r="18" spans="1:11" s="4" customFormat="1" ht="54.75" customHeight="1" x14ac:dyDescent="0.2">
      <c r="A18" s="20">
        <v>9</v>
      </c>
      <c r="B18" s="25" t="s">
        <v>40</v>
      </c>
      <c r="C18" s="22" t="s">
        <v>20</v>
      </c>
      <c r="D18" s="95">
        <v>119.9</v>
      </c>
      <c r="E18" s="22"/>
      <c r="F18" s="23"/>
      <c r="G18" s="22"/>
      <c r="H18" s="23"/>
      <c r="I18" s="22"/>
      <c r="J18" s="23"/>
      <c r="K18" s="54"/>
    </row>
    <row r="19" spans="1:11" s="4" customFormat="1" ht="41.25" customHeight="1" x14ac:dyDescent="0.2">
      <c r="A19" s="62">
        <v>10</v>
      </c>
      <c r="B19" s="94" t="s">
        <v>140</v>
      </c>
      <c r="C19" s="63" t="s">
        <v>7</v>
      </c>
      <c r="D19" s="60">
        <v>35</v>
      </c>
      <c r="E19" s="59"/>
      <c r="F19" s="60"/>
      <c r="G19" s="59"/>
      <c r="H19" s="60"/>
      <c r="I19" s="59"/>
      <c r="J19" s="60"/>
      <c r="K19" s="61"/>
    </row>
    <row r="20" spans="1:11" s="4" customFormat="1" ht="55.5" customHeight="1" x14ac:dyDescent="0.2">
      <c r="A20" s="64">
        <v>11</v>
      </c>
      <c r="B20" s="25" t="s">
        <v>33</v>
      </c>
      <c r="C20" s="24" t="s">
        <v>7</v>
      </c>
      <c r="D20" s="96">
        <v>0.48399999999999999</v>
      </c>
      <c r="E20" s="22"/>
      <c r="F20" s="23"/>
      <c r="G20" s="22"/>
      <c r="H20" s="23"/>
      <c r="I20" s="22"/>
      <c r="J20" s="23"/>
      <c r="K20" s="54"/>
    </row>
    <row r="21" spans="1:11" s="4" customFormat="1" ht="55.5" customHeight="1" x14ac:dyDescent="0.2">
      <c r="A21" s="20">
        <v>12</v>
      </c>
      <c r="B21" s="93" t="s">
        <v>34</v>
      </c>
      <c r="C21" s="22" t="s">
        <v>7</v>
      </c>
      <c r="D21" s="23">
        <v>31.81</v>
      </c>
      <c r="E21" s="22"/>
      <c r="F21" s="23"/>
      <c r="G21" s="22"/>
      <c r="H21" s="23"/>
      <c r="I21" s="22"/>
      <c r="J21" s="23"/>
      <c r="K21" s="54"/>
    </row>
    <row r="22" spans="1:11" s="4" customFormat="1" ht="54.75" customHeight="1" x14ac:dyDescent="0.2">
      <c r="A22" s="20">
        <v>13</v>
      </c>
      <c r="B22" s="25" t="s">
        <v>41</v>
      </c>
      <c r="C22" s="22" t="s">
        <v>20</v>
      </c>
      <c r="D22" s="95">
        <v>212.04</v>
      </c>
      <c r="E22" s="22"/>
      <c r="F22" s="23"/>
      <c r="G22" s="22"/>
      <c r="H22" s="23"/>
      <c r="I22" s="22"/>
      <c r="J22" s="23"/>
      <c r="K22" s="54"/>
    </row>
    <row r="23" spans="1:11" s="4" customFormat="1" ht="40.5" customHeight="1" x14ac:dyDescent="0.2">
      <c r="A23" s="62">
        <v>14</v>
      </c>
      <c r="B23" s="94" t="s">
        <v>139</v>
      </c>
      <c r="C23" s="63" t="s">
        <v>7</v>
      </c>
      <c r="D23" s="60">
        <v>33</v>
      </c>
      <c r="E23" s="59"/>
      <c r="F23" s="60"/>
      <c r="G23" s="59"/>
      <c r="H23" s="60"/>
      <c r="I23" s="59"/>
      <c r="J23" s="60"/>
      <c r="K23" s="61"/>
    </row>
    <row r="24" spans="1:11" s="4" customFormat="1" ht="55.5" customHeight="1" x14ac:dyDescent="0.2">
      <c r="A24" s="20">
        <v>15</v>
      </c>
      <c r="B24" s="93" t="s">
        <v>35</v>
      </c>
      <c r="C24" s="22" t="s">
        <v>7</v>
      </c>
      <c r="D24" s="23">
        <v>28.95</v>
      </c>
      <c r="E24" s="22"/>
      <c r="F24" s="23"/>
      <c r="G24" s="22"/>
      <c r="H24" s="23"/>
      <c r="I24" s="22"/>
      <c r="J24" s="23"/>
      <c r="K24" s="54"/>
    </row>
    <row r="25" spans="1:11" s="4" customFormat="1" ht="69" customHeight="1" x14ac:dyDescent="0.2">
      <c r="A25" s="20">
        <v>16</v>
      </c>
      <c r="B25" s="93" t="s">
        <v>144</v>
      </c>
      <c r="C25" s="22" t="s">
        <v>7</v>
      </c>
      <c r="D25" s="23">
        <v>15</v>
      </c>
      <c r="E25" s="22"/>
      <c r="F25" s="23"/>
      <c r="G25" s="22"/>
      <c r="H25" s="23"/>
      <c r="I25" s="22"/>
      <c r="J25" s="23"/>
      <c r="K25" s="54"/>
    </row>
    <row r="26" spans="1:11" s="4" customFormat="1" ht="39" customHeight="1" x14ac:dyDescent="0.2">
      <c r="A26" s="20">
        <v>17</v>
      </c>
      <c r="B26" s="93" t="s">
        <v>36</v>
      </c>
      <c r="C26" s="22" t="s">
        <v>7</v>
      </c>
      <c r="D26" s="23">
        <v>9.7200000000000006</v>
      </c>
      <c r="E26" s="22"/>
      <c r="F26" s="23"/>
      <c r="G26" s="22"/>
      <c r="H26" s="23"/>
      <c r="I26" s="22"/>
      <c r="J26" s="23"/>
      <c r="K26" s="54"/>
    </row>
    <row r="27" spans="1:11" s="4" customFormat="1" ht="57.75" customHeight="1" x14ac:dyDescent="0.2">
      <c r="A27" s="20">
        <v>18</v>
      </c>
      <c r="B27" s="93" t="s">
        <v>37</v>
      </c>
      <c r="C27" s="22" t="s">
        <v>7</v>
      </c>
      <c r="D27" s="23">
        <v>32.4</v>
      </c>
      <c r="E27" s="22"/>
      <c r="F27" s="23"/>
      <c r="G27" s="22"/>
      <c r="H27" s="23"/>
      <c r="I27" s="22"/>
      <c r="J27" s="23"/>
      <c r="K27" s="54"/>
    </row>
    <row r="28" spans="1:11" s="4" customFormat="1" ht="73.5" customHeight="1" x14ac:dyDescent="0.2">
      <c r="A28" s="20">
        <v>19</v>
      </c>
      <c r="B28" s="93" t="s">
        <v>38</v>
      </c>
      <c r="C28" s="22" t="s">
        <v>7</v>
      </c>
      <c r="D28" s="23">
        <v>82.3</v>
      </c>
      <c r="E28" s="22"/>
      <c r="F28" s="23"/>
      <c r="G28" s="22"/>
      <c r="H28" s="23"/>
      <c r="I28" s="22"/>
      <c r="J28" s="23"/>
      <c r="K28" s="54"/>
    </row>
    <row r="29" spans="1:11" s="4" customFormat="1" ht="42.75" customHeight="1" x14ac:dyDescent="0.2">
      <c r="A29" s="20">
        <v>20</v>
      </c>
      <c r="B29" s="93" t="s">
        <v>39</v>
      </c>
      <c r="C29" s="22" t="s">
        <v>7</v>
      </c>
      <c r="D29" s="23">
        <v>2.4</v>
      </c>
      <c r="E29" s="22"/>
      <c r="F29" s="23"/>
      <c r="G29" s="22"/>
      <c r="H29" s="23"/>
      <c r="I29" s="22"/>
      <c r="J29" s="23"/>
      <c r="K29" s="54"/>
    </row>
    <row r="30" spans="1:11" ht="42.75" customHeight="1" x14ac:dyDescent="0.2">
      <c r="A30" s="27">
        <v>21</v>
      </c>
      <c r="B30" s="74" t="s">
        <v>64</v>
      </c>
      <c r="C30" s="28" t="s">
        <v>7</v>
      </c>
      <c r="D30" s="29">
        <v>94.02</v>
      </c>
      <c r="E30" s="28"/>
      <c r="F30" s="29"/>
      <c r="G30" s="28"/>
      <c r="H30" s="29"/>
      <c r="I30" s="28"/>
      <c r="J30" s="29"/>
      <c r="K30" s="54"/>
    </row>
    <row r="31" spans="1:11" ht="39" customHeight="1" x14ac:dyDescent="0.2">
      <c r="A31" s="27">
        <v>22</v>
      </c>
      <c r="B31" s="74" t="s">
        <v>65</v>
      </c>
      <c r="C31" s="28" t="s">
        <v>7</v>
      </c>
      <c r="D31" s="29">
        <v>8.48</v>
      </c>
      <c r="E31" s="28"/>
      <c r="F31" s="29"/>
      <c r="G31" s="28"/>
      <c r="H31" s="29"/>
      <c r="I31" s="28"/>
      <c r="J31" s="29"/>
      <c r="K31" s="54"/>
    </row>
    <row r="32" spans="1:11" s="4" customFormat="1" ht="55.5" customHeight="1" x14ac:dyDescent="0.2">
      <c r="A32" s="20">
        <v>23</v>
      </c>
      <c r="B32" s="93" t="s">
        <v>62</v>
      </c>
      <c r="C32" s="22" t="s">
        <v>7</v>
      </c>
      <c r="D32" s="23">
        <v>4.5999999999999996</v>
      </c>
      <c r="E32" s="22"/>
      <c r="F32" s="23"/>
      <c r="G32" s="22"/>
      <c r="H32" s="23"/>
      <c r="I32" s="22"/>
      <c r="J32" s="23"/>
      <c r="K32" s="54"/>
    </row>
    <row r="33" spans="1:251" ht="39" customHeight="1" x14ac:dyDescent="0.2">
      <c r="A33" s="27">
        <v>24</v>
      </c>
      <c r="B33" s="74" t="s">
        <v>66</v>
      </c>
      <c r="C33" s="28" t="s">
        <v>7</v>
      </c>
      <c r="D33" s="29">
        <v>50.04</v>
      </c>
      <c r="E33" s="28"/>
      <c r="F33" s="29"/>
      <c r="G33" s="28"/>
      <c r="H33" s="29"/>
      <c r="I33" s="28"/>
      <c r="J33" s="29"/>
      <c r="K33" s="54"/>
    </row>
    <row r="34" spans="1:251" ht="58.5" customHeight="1" x14ac:dyDescent="0.2">
      <c r="A34" s="27">
        <v>25</v>
      </c>
      <c r="B34" s="74" t="s">
        <v>44</v>
      </c>
      <c r="C34" s="28" t="s">
        <v>20</v>
      </c>
      <c r="D34" s="29">
        <v>331.8</v>
      </c>
      <c r="E34" s="28"/>
      <c r="F34" s="29"/>
      <c r="G34" s="28"/>
      <c r="H34" s="29"/>
      <c r="I34" s="28"/>
      <c r="J34" s="29"/>
      <c r="K34" s="54"/>
    </row>
    <row r="35" spans="1:251" ht="70.5" customHeight="1" x14ac:dyDescent="0.2">
      <c r="A35" s="27">
        <v>26</v>
      </c>
      <c r="B35" s="74" t="s">
        <v>45</v>
      </c>
      <c r="C35" s="28" t="s">
        <v>20</v>
      </c>
      <c r="D35" s="29">
        <v>373.4</v>
      </c>
      <c r="E35" s="28"/>
      <c r="F35" s="29"/>
      <c r="G35" s="28"/>
      <c r="H35" s="29"/>
      <c r="I35" s="28"/>
      <c r="J35" s="29"/>
      <c r="K35" s="54"/>
    </row>
    <row r="36" spans="1:251" ht="39" customHeight="1" x14ac:dyDescent="0.2">
      <c r="A36" s="27">
        <v>27</v>
      </c>
      <c r="B36" s="74" t="s">
        <v>46</v>
      </c>
      <c r="C36" s="28" t="s">
        <v>20</v>
      </c>
      <c r="D36" s="29">
        <v>331.8</v>
      </c>
      <c r="E36" s="28"/>
      <c r="F36" s="29"/>
      <c r="G36" s="28"/>
      <c r="H36" s="29"/>
      <c r="I36" s="28"/>
      <c r="J36" s="29"/>
      <c r="K36" s="54"/>
    </row>
    <row r="37" spans="1:251" ht="38.25" customHeight="1" x14ac:dyDescent="0.2">
      <c r="A37" s="27">
        <v>28</v>
      </c>
      <c r="B37" s="74" t="s">
        <v>47</v>
      </c>
      <c r="C37" s="28" t="s">
        <v>20</v>
      </c>
      <c r="D37" s="29">
        <v>331.8</v>
      </c>
      <c r="E37" s="28"/>
      <c r="F37" s="29"/>
      <c r="G37" s="28"/>
      <c r="H37" s="29"/>
      <c r="I37" s="28"/>
      <c r="J37" s="29"/>
      <c r="K37" s="54"/>
    </row>
    <row r="38" spans="1:251" ht="38.25" customHeight="1" x14ac:dyDescent="0.2">
      <c r="A38" s="27">
        <v>29</v>
      </c>
      <c r="B38" s="74" t="s">
        <v>50</v>
      </c>
      <c r="C38" s="28" t="s">
        <v>20</v>
      </c>
      <c r="D38" s="29">
        <v>16.59</v>
      </c>
      <c r="E38" s="28"/>
      <c r="F38" s="29"/>
      <c r="G38" s="28"/>
      <c r="H38" s="29"/>
      <c r="I38" s="28"/>
      <c r="J38" s="29"/>
      <c r="K38" s="54"/>
    </row>
    <row r="39" spans="1:251" ht="37.5" customHeight="1" x14ac:dyDescent="0.2">
      <c r="A39" s="27">
        <v>30</v>
      </c>
      <c r="B39" s="74" t="s">
        <v>48</v>
      </c>
      <c r="C39" s="28" t="s">
        <v>8</v>
      </c>
      <c r="D39" s="29">
        <v>18</v>
      </c>
      <c r="E39" s="28"/>
      <c r="F39" s="29"/>
      <c r="G39" s="28"/>
      <c r="H39" s="29"/>
      <c r="I39" s="28"/>
      <c r="J39" s="29"/>
      <c r="K39" s="54"/>
    </row>
    <row r="40" spans="1:251" ht="35.25" customHeight="1" x14ac:dyDescent="0.2">
      <c r="A40" s="27">
        <v>31</v>
      </c>
      <c r="B40" s="74" t="s">
        <v>49</v>
      </c>
      <c r="C40" s="28" t="s">
        <v>20</v>
      </c>
      <c r="D40" s="29">
        <v>584</v>
      </c>
      <c r="E40" s="28"/>
      <c r="F40" s="29"/>
      <c r="G40" s="28"/>
      <c r="H40" s="29"/>
      <c r="I40" s="28"/>
      <c r="J40" s="29"/>
      <c r="K40" s="54"/>
    </row>
    <row r="41" spans="1:251" ht="39.75" customHeight="1" x14ac:dyDescent="0.2">
      <c r="A41" s="27">
        <v>32</v>
      </c>
      <c r="B41" s="74" t="s">
        <v>51</v>
      </c>
      <c r="C41" s="28" t="s">
        <v>7</v>
      </c>
      <c r="D41" s="29">
        <v>20.440000000000001</v>
      </c>
      <c r="E41" s="28"/>
      <c r="F41" s="29"/>
      <c r="G41" s="28"/>
      <c r="H41" s="29"/>
      <c r="I41" s="28"/>
      <c r="J41" s="29"/>
      <c r="K41" s="54"/>
    </row>
    <row r="42" spans="1:251" s="4" customFormat="1" ht="89.25" customHeight="1" x14ac:dyDescent="0.2">
      <c r="A42" s="64">
        <v>33</v>
      </c>
      <c r="B42" s="25" t="s">
        <v>103</v>
      </c>
      <c r="C42" s="24" t="s">
        <v>20</v>
      </c>
      <c r="D42" s="95">
        <v>40.200000000000003</v>
      </c>
      <c r="E42" s="22"/>
      <c r="F42" s="23"/>
      <c r="G42" s="22"/>
      <c r="H42" s="23"/>
      <c r="I42" s="22"/>
      <c r="J42" s="23"/>
      <c r="K42" s="54"/>
    </row>
    <row r="43" spans="1:251" ht="33.75" customHeight="1" x14ac:dyDescent="0.3">
      <c r="A43" s="67" t="s">
        <v>146</v>
      </c>
      <c r="B43" s="30" t="s">
        <v>52</v>
      </c>
      <c r="C43" s="28" t="s">
        <v>20</v>
      </c>
      <c r="D43" s="73">
        <f>198+17</f>
        <v>215</v>
      </c>
      <c r="E43" s="69"/>
      <c r="F43" s="70"/>
      <c r="G43" s="71"/>
      <c r="H43" s="72"/>
      <c r="I43" s="68"/>
      <c r="J43" s="70"/>
      <c r="K43" s="54"/>
      <c r="L43" s="66"/>
      <c r="M43" s="113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</row>
    <row r="44" spans="1:251" ht="36.75" customHeight="1" x14ac:dyDescent="0.3">
      <c r="A44" s="67" t="s">
        <v>147</v>
      </c>
      <c r="B44" s="30" t="s">
        <v>112</v>
      </c>
      <c r="C44" s="28" t="s">
        <v>72</v>
      </c>
      <c r="D44" s="73">
        <v>208</v>
      </c>
      <c r="E44" s="69"/>
      <c r="F44" s="70"/>
      <c r="G44" s="71"/>
      <c r="H44" s="72"/>
      <c r="I44" s="68"/>
      <c r="J44" s="70"/>
      <c r="K44" s="54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</row>
    <row r="45" spans="1:251" s="111" customFormat="1" ht="55.5" customHeight="1" x14ac:dyDescent="0.3">
      <c r="A45" s="67" t="s">
        <v>148</v>
      </c>
      <c r="B45" s="30" t="s">
        <v>236</v>
      </c>
      <c r="C45" s="28" t="s">
        <v>20</v>
      </c>
      <c r="D45" s="73">
        <f>55+244</f>
        <v>299</v>
      </c>
      <c r="E45" s="69"/>
      <c r="F45" s="70"/>
      <c r="G45" s="71"/>
      <c r="H45" s="72"/>
      <c r="I45" s="68"/>
      <c r="J45" s="70"/>
      <c r="K45" s="54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</row>
    <row r="46" spans="1:251" ht="57" customHeight="1" x14ac:dyDescent="0.3">
      <c r="A46" s="67" t="s">
        <v>177</v>
      </c>
      <c r="B46" s="30" t="s">
        <v>133</v>
      </c>
      <c r="C46" s="28" t="s">
        <v>8</v>
      </c>
      <c r="D46" s="73">
        <v>12</v>
      </c>
      <c r="E46" s="69"/>
      <c r="F46" s="70"/>
      <c r="G46" s="71"/>
      <c r="H46" s="72"/>
      <c r="I46" s="68"/>
      <c r="J46" s="70"/>
      <c r="K46" s="54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</row>
    <row r="47" spans="1:251" s="4" customFormat="1" ht="39.75" customHeight="1" x14ac:dyDescent="0.2">
      <c r="A47" s="64">
        <v>38</v>
      </c>
      <c r="B47" s="25" t="s">
        <v>104</v>
      </c>
      <c r="C47" s="24" t="s">
        <v>20</v>
      </c>
      <c r="D47" s="95">
        <v>30</v>
      </c>
      <c r="E47" s="22"/>
      <c r="F47" s="23"/>
      <c r="G47" s="22"/>
      <c r="H47" s="23"/>
      <c r="I47" s="22"/>
      <c r="J47" s="23"/>
      <c r="K47" s="54"/>
    </row>
    <row r="48" spans="1:251" ht="37.5" customHeight="1" x14ac:dyDescent="0.3">
      <c r="A48" s="67" t="s">
        <v>178</v>
      </c>
      <c r="B48" s="30" t="s">
        <v>113</v>
      </c>
      <c r="C48" s="28" t="s">
        <v>20</v>
      </c>
      <c r="D48" s="73">
        <v>30</v>
      </c>
      <c r="E48" s="69"/>
      <c r="F48" s="70"/>
      <c r="G48" s="71"/>
      <c r="H48" s="72"/>
      <c r="I48" s="68"/>
      <c r="J48" s="70"/>
      <c r="K48" s="54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</row>
    <row r="49" spans="1:253" ht="35.25" customHeight="1" x14ac:dyDescent="0.2">
      <c r="A49" s="27">
        <v>40</v>
      </c>
      <c r="B49" s="74" t="s">
        <v>114</v>
      </c>
      <c r="C49" s="28" t="s">
        <v>20</v>
      </c>
      <c r="D49" s="29">
        <v>27.4</v>
      </c>
      <c r="E49" s="28"/>
      <c r="F49" s="29"/>
      <c r="G49" s="28"/>
      <c r="H49" s="29"/>
      <c r="I49" s="28"/>
      <c r="J49" s="29"/>
      <c r="K49" s="54"/>
    </row>
    <row r="50" spans="1:253" ht="35.25" customHeight="1" x14ac:dyDescent="0.3">
      <c r="A50" s="33" t="s">
        <v>151</v>
      </c>
      <c r="B50" s="30" t="s">
        <v>73</v>
      </c>
      <c r="C50" s="28" t="s">
        <v>20</v>
      </c>
      <c r="D50" s="73">
        <v>592</v>
      </c>
      <c r="E50" s="69"/>
      <c r="F50" s="70"/>
      <c r="G50" s="71"/>
      <c r="H50" s="72"/>
      <c r="I50" s="68"/>
      <c r="J50" s="70"/>
      <c r="K50" s="54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</row>
    <row r="51" spans="1:253" ht="39.75" customHeight="1" x14ac:dyDescent="0.3">
      <c r="A51" s="33" t="s">
        <v>152</v>
      </c>
      <c r="B51" s="30" t="s">
        <v>75</v>
      </c>
      <c r="C51" s="28" t="s">
        <v>20</v>
      </c>
      <c r="D51" s="73">
        <v>818</v>
      </c>
      <c r="E51" s="69"/>
      <c r="F51" s="70"/>
      <c r="G51" s="71"/>
      <c r="H51" s="72"/>
      <c r="I51" s="68"/>
      <c r="J51" s="70"/>
      <c r="K51" s="5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</row>
    <row r="52" spans="1:253" ht="39.75" customHeight="1" x14ac:dyDescent="0.3">
      <c r="A52" s="33" t="s">
        <v>153</v>
      </c>
      <c r="B52" s="30" t="s">
        <v>115</v>
      </c>
      <c r="C52" s="28" t="s">
        <v>20</v>
      </c>
      <c r="D52" s="73">
        <v>394</v>
      </c>
      <c r="E52" s="69"/>
      <c r="F52" s="70"/>
      <c r="G52" s="71"/>
      <c r="H52" s="72"/>
      <c r="I52" s="68"/>
      <c r="J52" s="70"/>
      <c r="K52" s="54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</row>
    <row r="53" spans="1:253" ht="37.5" customHeight="1" x14ac:dyDescent="0.3">
      <c r="A53" s="33" t="s">
        <v>154</v>
      </c>
      <c r="B53" s="30" t="s">
        <v>77</v>
      </c>
      <c r="C53" s="28" t="s">
        <v>20</v>
      </c>
      <c r="D53" s="73">
        <v>342</v>
      </c>
      <c r="E53" s="69"/>
      <c r="F53" s="70"/>
      <c r="G53" s="71"/>
      <c r="H53" s="72"/>
      <c r="I53" s="68"/>
      <c r="J53" s="70"/>
      <c r="K53" s="32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</row>
    <row r="54" spans="1:253" ht="35.25" customHeight="1" x14ac:dyDescent="0.3">
      <c r="A54" s="33" t="s">
        <v>237</v>
      </c>
      <c r="B54" s="30" t="s">
        <v>116</v>
      </c>
      <c r="C54" s="28" t="s">
        <v>20</v>
      </c>
      <c r="D54" s="73">
        <v>120</v>
      </c>
      <c r="E54" s="69"/>
      <c r="F54" s="70"/>
      <c r="G54" s="71"/>
      <c r="H54" s="72"/>
      <c r="I54" s="68"/>
      <c r="J54" s="70"/>
      <c r="K54" s="32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</row>
    <row r="55" spans="1:253" ht="58.5" customHeight="1" x14ac:dyDescent="0.2">
      <c r="A55" s="27">
        <v>46</v>
      </c>
      <c r="B55" s="74" t="s">
        <v>117</v>
      </c>
      <c r="C55" s="28" t="s">
        <v>20</v>
      </c>
      <c r="D55" s="29">
        <v>678</v>
      </c>
      <c r="E55" s="28"/>
      <c r="F55" s="29"/>
      <c r="G55" s="28"/>
      <c r="H55" s="29"/>
      <c r="I55" s="28"/>
      <c r="J55" s="29"/>
      <c r="K55" s="32"/>
    </row>
    <row r="56" spans="1:253" ht="55.5" customHeight="1" x14ac:dyDescent="0.2">
      <c r="A56" s="27">
        <v>47</v>
      </c>
      <c r="B56" s="74" t="s">
        <v>118</v>
      </c>
      <c r="C56" s="28" t="s">
        <v>20</v>
      </c>
      <c r="D56" s="29">
        <v>390</v>
      </c>
      <c r="E56" s="28"/>
      <c r="F56" s="29"/>
      <c r="G56" s="28"/>
      <c r="H56" s="29"/>
      <c r="I56" s="28"/>
      <c r="J56" s="29"/>
      <c r="K56" s="32"/>
    </row>
    <row r="57" spans="1:253" ht="56.25" customHeight="1" x14ac:dyDescent="0.3">
      <c r="A57" s="67" t="s">
        <v>156</v>
      </c>
      <c r="B57" s="30" t="s">
        <v>120</v>
      </c>
      <c r="C57" s="28" t="s">
        <v>20</v>
      </c>
      <c r="D57" s="73">
        <v>44</v>
      </c>
      <c r="E57" s="69"/>
      <c r="F57" s="70"/>
      <c r="G57" s="71"/>
      <c r="H57" s="72"/>
      <c r="I57" s="68"/>
      <c r="J57" s="70"/>
      <c r="K57" s="32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</row>
    <row r="58" spans="1:253" ht="44.25" customHeight="1" x14ac:dyDescent="0.3">
      <c r="A58" s="67" t="s">
        <v>200</v>
      </c>
      <c r="B58" s="30" t="s">
        <v>119</v>
      </c>
      <c r="C58" s="28" t="s">
        <v>20</v>
      </c>
      <c r="D58" s="73">
        <v>542</v>
      </c>
      <c r="E58" s="69"/>
      <c r="F58" s="70"/>
      <c r="G58" s="71"/>
      <c r="H58" s="72"/>
      <c r="I58" s="68"/>
      <c r="J58" s="70"/>
      <c r="K58" s="32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</row>
    <row r="59" spans="1:253" ht="43.5" customHeight="1" x14ac:dyDescent="0.2">
      <c r="A59" s="27">
        <v>50</v>
      </c>
      <c r="B59" s="74" t="s">
        <v>206</v>
      </c>
      <c r="C59" s="28" t="s">
        <v>20</v>
      </c>
      <c r="D59" s="29">
        <v>48.6</v>
      </c>
      <c r="E59" s="28"/>
      <c r="F59" s="29"/>
      <c r="G59" s="28"/>
      <c r="H59" s="29"/>
      <c r="I59" s="28"/>
      <c r="J59" s="29"/>
      <c r="K59" s="32"/>
      <c r="L59" s="57"/>
    </row>
    <row r="60" spans="1:253" ht="39" customHeight="1" x14ac:dyDescent="0.3">
      <c r="A60" s="33" t="s">
        <v>157</v>
      </c>
      <c r="B60" s="30" t="s">
        <v>122</v>
      </c>
      <c r="C60" s="28" t="s">
        <v>20</v>
      </c>
      <c r="D60" s="73">
        <v>15.8</v>
      </c>
      <c r="E60" s="69"/>
      <c r="F60" s="70"/>
      <c r="G60" s="71"/>
      <c r="H60" s="72"/>
      <c r="I60" s="68"/>
      <c r="J60" s="70"/>
      <c r="K60" s="32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</row>
    <row r="61" spans="1:253" ht="39" customHeight="1" x14ac:dyDescent="0.3">
      <c r="A61" s="33" t="s">
        <v>158</v>
      </c>
      <c r="B61" s="30" t="s">
        <v>123</v>
      </c>
      <c r="C61" s="28" t="s">
        <v>20</v>
      </c>
      <c r="D61" s="73">
        <v>30.6</v>
      </c>
      <c r="E61" s="69"/>
      <c r="F61" s="70"/>
      <c r="G61" s="71"/>
      <c r="H61" s="72"/>
      <c r="I61" s="68"/>
      <c r="J61" s="70"/>
      <c r="K61" s="32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</row>
    <row r="62" spans="1:253" ht="39" customHeight="1" x14ac:dyDescent="0.3">
      <c r="A62" s="33" t="s">
        <v>159</v>
      </c>
      <c r="B62" s="30" t="s">
        <v>124</v>
      </c>
      <c r="C62" s="28" t="s">
        <v>20</v>
      </c>
      <c r="D62" s="73">
        <v>46.2</v>
      </c>
      <c r="E62" s="69"/>
      <c r="F62" s="70"/>
      <c r="G62" s="71"/>
      <c r="H62" s="72"/>
      <c r="I62" s="68"/>
      <c r="J62" s="70"/>
      <c r="K62" s="32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</row>
    <row r="63" spans="1:253" ht="39" customHeight="1" x14ac:dyDescent="0.3">
      <c r="A63" s="33" t="s">
        <v>160</v>
      </c>
      <c r="B63" s="30" t="s">
        <v>212</v>
      </c>
      <c r="C63" s="28" t="s">
        <v>20</v>
      </c>
      <c r="D63" s="73">
        <v>37.799999999999997</v>
      </c>
      <c r="E63" s="29"/>
      <c r="F63" s="31"/>
      <c r="G63" s="71"/>
      <c r="H63" s="72"/>
      <c r="I63" s="68"/>
      <c r="J63" s="70"/>
      <c r="K63" s="32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</row>
    <row r="64" spans="1:253" ht="39" customHeight="1" x14ac:dyDescent="0.3">
      <c r="A64" s="33" t="s">
        <v>161</v>
      </c>
      <c r="B64" s="30" t="s">
        <v>125</v>
      </c>
      <c r="C64" s="28" t="s">
        <v>20</v>
      </c>
      <c r="D64" s="73">
        <v>58.4</v>
      </c>
      <c r="E64" s="69"/>
      <c r="F64" s="70"/>
      <c r="G64" s="71"/>
      <c r="H64" s="72"/>
      <c r="I64" s="68"/>
      <c r="J64" s="70"/>
      <c r="K64" s="32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</row>
    <row r="65" spans="1:253" ht="54.75" customHeight="1" x14ac:dyDescent="0.3">
      <c r="A65" s="33" t="s">
        <v>162</v>
      </c>
      <c r="B65" s="30" t="s">
        <v>126</v>
      </c>
      <c r="C65" s="28" t="s">
        <v>20</v>
      </c>
      <c r="D65" s="73">
        <v>3.84</v>
      </c>
      <c r="E65" s="69"/>
      <c r="F65" s="70"/>
      <c r="G65" s="71"/>
      <c r="H65" s="72"/>
      <c r="I65" s="68"/>
      <c r="J65" s="70"/>
      <c r="K65" s="32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</row>
    <row r="66" spans="1:253" ht="43.5" customHeight="1" x14ac:dyDescent="0.3">
      <c r="A66" s="33" t="s">
        <v>163</v>
      </c>
      <c r="B66" s="30" t="s">
        <v>127</v>
      </c>
      <c r="C66" s="28" t="s">
        <v>20</v>
      </c>
      <c r="D66" s="73">
        <v>3.96</v>
      </c>
      <c r="E66" s="69"/>
      <c r="F66" s="70"/>
      <c r="G66" s="71"/>
      <c r="H66" s="72"/>
      <c r="I66" s="68"/>
      <c r="J66" s="70"/>
      <c r="K66" s="32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</row>
    <row r="67" spans="1:253" ht="57" customHeight="1" x14ac:dyDescent="0.3">
      <c r="A67" s="33" t="s">
        <v>164</v>
      </c>
      <c r="B67" s="30" t="s">
        <v>128</v>
      </c>
      <c r="C67" s="28" t="s">
        <v>20</v>
      </c>
      <c r="D67" s="73">
        <v>3.96</v>
      </c>
      <c r="E67" s="69"/>
      <c r="F67" s="70"/>
      <c r="G67" s="71"/>
      <c r="H67" s="72"/>
      <c r="I67" s="68"/>
      <c r="J67" s="70"/>
      <c r="K67" s="32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  <c r="IJ67" s="66"/>
      <c r="IK67" s="66"/>
      <c r="IL67" s="66"/>
      <c r="IM67" s="66"/>
      <c r="IN67" s="66"/>
      <c r="IO67" s="66"/>
    </row>
    <row r="68" spans="1:253" ht="42.75" customHeight="1" x14ac:dyDescent="0.3">
      <c r="A68" s="33" t="s">
        <v>165</v>
      </c>
      <c r="B68" s="30" t="s">
        <v>129</v>
      </c>
      <c r="C68" s="28" t="s">
        <v>8</v>
      </c>
      <c r="D68" s="73">
        <v>24.8</v>
      </c>
      <c r="E68" s="69"/>
      <c r="F68" s="70"/>
      <c r="G68" s="71"/>
      <c r="H68" s="72"/>
      <c r="I68" s="68"/>
      <c r="J68" s="70"/>
      <c r="K68" s="32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  <c r="IH68" s="66"/>
      <c r="II68" s="66"/>
      <c r="IJ68" s="66"/>
      <c r="IK68" s="66"/>
      <c r="IL68" s="66"/>
      <c r="IM68" s="66"/>
      <c r="IN68" s="66"/>
      <c r="IO68" s="66"/>
    </row>
    <row r="69" spans="1:253" ht="55.5" customHeight="1" x14ac:dyDescent="0.3">
      <c r="A69" s="67" t="s">
        <v>166</v>
      </c>
      <c r="B69" s="30" t="s">
        <v>130</v>
      </c>
      <c r="C69" s="28" t="s">
        <v>20</v>
      </c>
      <c r="D69" s="73">
        <v>24.8</v>
      </c>
      <c r="E69" s="69"/>
      <c r="F69" s="70"/>
      <c r="G69" s="71"/>
      <c r="H69" s="72"/>
      <c r="I69" s="68"/>
      <c r="J69" s="70"/>
      <c r="K69" s="32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  <c r="IA69" s="66"/>
      <c r="IB69" s="66"/>
      <c r="IC69" s="66"/>
      <c r="ID69" s="66"/>
      <c r="IE69" s="66"/>
      <c r="IF69" s="66"/>
      <c r="IG69" s="66"/>
      <c r="IH69" s="66"/>
      <c r="II69" s="66"/>
      <c r="IJ69" s="66"/>
      <c r="IK69" s="66"/>
      <c r="IL69" s="66"/>
      <c r="IM69" s="66"/>
      <c r="IN69" s="66"/>
      <c r="IO69" s="66"/>
      <c r="IP69" s="66"/>
      <c r="IQ69" s="66"/>
    </row>
    <row r="70" spans="1:253" ht="53.25" customHeight="1" x14ac:dyDescent="0.3">
      <c r="A70" s="67" t="s">
        <v>167</v>
      </c>
      <c r="B70" s="30" t="s">
        <v>131</v>
      </c>
      <c r="C70" s="28" t="s">
        <v>20</v>
      </c>
      <c r="D70" s="73">
        <v>11.2</v>
      </c>
      <c r="E70" s="69"/>
      <c r="F70" s="70"/>
      <c r="G70" s="71"/>
      <c r="H70" s="72"/>
      <c r="I70" s="68"/>
      <c r="J70" s="70"/>
      <c r="K70" s="54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  <c r="IA70" s="66"/>
      <c r="IB70" s="66"/>
      <c r="IC70" s="66"/>
      <c r="ID70" s="66"/>
      <c r="IE70" s="66"/>
      <c r="IF70" s="66"/>
      <c r="IG70" s="66"/>
      <c r="IH70" s="66"/>
      <c r="II70" s="66"/>
      <c r="IJ70" s="66"/>
      <c r="IK70" s="66"/>
      <c r="IL70" s="66"/>
      <c r="IM70" s="66"/>
      <c r="IN70" s="66"/>
      <c r="IO70" s="66"/>
      <c r="IP70" s="66"/>
      <c r="IQ70" s="66"/>
    </row>
    <row r="71" spans="1:253" ht="35.25" customHeight="1" x14ac:dyDescent="0.3">
      <c r="A71" s="33" t="s">
        <v>168</v>
      </c>
      <c r="B71" s="30" t="s">
        <v>132</v>
      </c>
      <c r="C71" s="28" t="s">
        <v>20</v>
      </c>
      <c r="D71" s="73">
        <v>292</v>
      </c>
      <c r="E71" s="69"/>
      <c r="F71" s="70"/>
      <c r="G71" s="71"/>
      <c r="H71" s="72"/>
      <c r="I71" s="68"/>
      <c r="J71" s="70"/>
      <c r="K71" s="54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  <c r="IB71" s="66"/>
      <c r="IC71" s="66"/>
      <c r="ID71" s="66"/>
      <c r="IE71" s="66"/>
      <c r="IF71" s="66"/>
      <c r="IG71" s="66"/>
      <c r="IH71" s="66"/>
      <c r="II71" s="66"/>
      <c r="IJ71" s="66"/>
      <c r="IK71" s="66"/>
      <c r="IL71" s="66"/>
      <c r="IM71" s="66"/>
      <c r="IN71" s="66"/>
      <c r="IO71" s="66"/>
      <c r="IP71" s="66"/>
      <c r="IQ71" s="66"/>
      <c r="IR71" s="66"/>
      <c r="IS71" s="66"/>
    </row>
    <row r="72" spans="1:253" ht="57.75" customHeight="1" x14ac:dyDescent="0.3">
      <c r="A72" s="67" t="s">
        <v>169</v>
      </c>
      <c r="B72" s="30" t="s">
        <v>134</v>
      </c>
      <c r="C72" s="28" t="s">
        <v>20</v>
      </c>
      <c r="D72" s="73">
        <v>32.200000000000003</v>
      </c>
      <c r="E72" s="69"/>
      <c r="F72" s="70"/>
      <c r="G72" s="71"/>
      <c r="H72" s="72"/>
      <c r="I72" s="68"/>
      <c r="J72" s="70"/>
      <c r="K72" s="32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  <c r="IB72" s="66"/>
      <c r="IC72" s="66"/>
      <c r="ID72" s="66"/>
      <c r="IE72" s="66"/>
      <c r="IF72" s="66"/>
      <c r="IG72" s="66"/>
      <c r="IH72" s="66"/>
      <c r="II72" s="66"/>
      <c r="IJ72" s="66"/>
      <c r="IK72" s="66"/>
      <c r="IL72" s="66"/>
      <c r="IM72" s="66"/>
      <c r="IN72" s="66"/>
      <c r="IO72" s="66"/>
      <c r="IP72" s="66"/>
      <c r="IQ72" s="66"/>
    </row>
    <row r="73" spans="1:253" ht="39.75" customHeight="1" x14ac:dyDescent="0.3">
      <c r="A73" s="33" t="s">
        <v>170</v>
      </c>
      <c r="B73" s="30" t="s">
        <v>109</v>
      </c>
      <c r="C73" s="28" t="s">
        <v>8</v>
      </c>
      <c r="D73" s="73">
        <v>244</v>
      </c>
      <c r="E73" s="69"/>
      <c r="F73" s="70"/>
      <c r="G73" s="71"/>
      <c r="H73" s="72"/>
      <c r="I73" s="68"/>
      <c r="J73" s="70"/>
      <c r="K73" s="32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  <c r="IA73" s="66"/>
      <c r="IB73" s="66"/>
      <c r="IC73" s="66"/>
      <c r="ID73" s="66"/>
      <c r="IE73" s="66"/>
      <c r="IF73" s="66"/>
      <c r="IG73" s="66"/>
      <c r="IH73" s="66"/>
      <c r="II73" s="66"/>
      <c r="IJ73" s="66"/>
      <c r="IK73" s="66"/>
      <c r="IL73" s="66"/>
      <c r="IM73" s="66"/>
      <c r="IN73" s="66"/>
      <c r="IO73" s="66"/>
    </row>
    <row r="74" spans="1:253" s="66" customFormat="1" ht="91.5" customHeight="1" x14ac:dyDescent="0.3">
      <c r="A74" s="67" t="s">
        <v>171</v>
      </c>
      <c r="B74" s="30" t="s">
        <v>110</v>
      </c>
      <c r="C74" s="28" t="s">
        <v>20</v>
      </c>
      <c r="D74" s="73">
        <v>365.2</v>
      </c>
      <c r="E74" s="69"/>
      <c r="F74" s="70"/>
      <c r="G74" s="71"/>
      <c r="H74" s="72"/>
      <c r="I74" s="68"/>
      <c r="J74" s="70"/>
      <c r="K74" s="32"/>
      <c r="IR74" s="92"/>
    </row>
    <row r="75" spans="1:253" ht="39" customHeight="1" x14ac:dyDescent="0.3">
      <c r="A75" s="67" t="s">
        <v>213</v>
      </c>
      <c r="B75" s="30" t="s">
        <v>141</v>
      </c>
      <c r="C75" s="28" t="s">
        <v>20</v>
      </c>
      <c r="D75" s="73">
        <v>65.400000000000006</v>
      </c>
      <c r="E75" s="69"/>
      <c r="F75" s="70"/>
      <c r="G75" s="71"/>
      <c r="H75" s="72"/>
      <c r="I75" s="68"/>
      <c r="J75" s="70"/>
      <c r="K75" s="54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  <c r="IH75" s="66"/>
      <c r="II75" s="66"/>
      <c r="IJ75" s="66"/>
      <c r="IK75" s="66"/>
      <c r="IL75" s="66"/>
      <c r="IM75" s="66"/>
      <c r="IN75" s="66"/>
      <c r="IO75" s="66"/>
      <c r="IP75" s="66"/>
      <c r="IQ75" s="66"/>
    </row>
    <row r="76" spans="1:253" ht="57.75" customHeight="1" x14ac:dyDescent="0.3">
      <c r="A76" s="67" t="s">
        <v>238</v>
      </c>
      <c r="B76" s="30" t="s">
        <v>142</v>
      </c>
      <c r="C76" s="28" t="s">
        <v>20</v>
      </c>
      <c r="D76" s="73">
        <v>60.2</v>
      </c>
      <c r="E76" s="69"/>
      <c r="F76" s="70"/>
      <c r="G76" s="71"/>
      <c r="H76" s="72"/>
      <c r="I76" s="68"/>
      <c r="J76" s="70"/>
      <c r="K76" s="32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  <c r="IE76" s="66"/>
      <c r="IF76" s="66"/>
      <c r="IG76" s="66"/>
      <c r="IH76" s="66"/>
      <c r="II76" s="66"/>
      <c r="IJ76" s="66"/>
      <c r="IK76" s="66"/>
      <c r="IL76" s="66"/>
      <c r="IM76" s="66"/>
      <c r="IN76" s="66"/>
      <c r="IO76" s="66"/>
      <c r="IP76" s="66"/>
      <c r="IQ76" s="66"/>
    </row>
    <row r="77" spans="1:253" s="4" customFormat="1" ht="41.25" customHeight="1" x14ac:dyDescent="0.2">
      <c r="A77" s="20">
        <v>68</v>
      </c>
      <c r="B77" s="25" t="s">
        <v>143</v>
      </c>
      <c r="C77" s="22" t="s">
        <v>20</v>
      </c>
      <c r="D77" s="95">
        <v>25.8</v>
      </c>
      <c r="E77" s="22"/>
      <c r="F77" s="23"/>
      <c r="G77" s="22"/>
      <c r="H77" s="23"/>
      <c r="I77" s="22"/>
      <c r="J77" s="23"/>
      <c r="K77" s="54"/>
    </row>
    <row r="78" spans="1:253" ht="42.75" customHeight="1" thickBot="1" x14ac:dyDescent="0.35">
      <c r="A78" s="33" t="s">
        <v>239</v>
      </c>
      <c r="B78" s="30" t="s">
        <v>145</v>
      </c>
      <c r="C78" s="28" t="s">
        <v>8</v>
      </c>
      <c r="D78" s="73">
        <v>14.4</v>
      </c>
      <c r="E78" s="69"/>
      <c r="F78" s="70"/>
      <c r="G78" s="71"/>
      <c r="H78" s="72"/>
      <c r="I78" s="68"/>
      <c r="J78" s="70"/>
      <c r="K78" s="32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  <c r="ID78" s="66"/>
      <c r="IE78" s="66"/>
      <c r="IF78" s="66"/>
      <c r="IG78" s="66"/>
      <c r="IH78" s="66"/>
      <c r="II78" s="66"/>
      <c r="IJ78" s="66"/>
      <c r="IK78" s="66"/>
      <c r="IL78" s="66"/>
      <c r="IM78" s="66"/>
      <c r="IN78" s="66"/>
      <c r="IO78" s="66"/>
    </row>
    <row r="79" spans="1:253" s="99" customFormat="1" ht="27.75" customHeight="1" thickBot="1" x14ac:dyDescent="0.25">
      <c r="A79" s="85"/>
      <c r="B79" s="86" t="s">
        <v>3</v>
      </c>
      <c r="C79" s="87"/>
      <c r="D79" s="88"/>
      <c r="E79" s="97"/>
      <c r="F79" s="97"/>
      <c r="G79" s="97"/>
      <c r="H79" s="97"/>
      <c r="I79" s="97"/>
      <c r="J79" s="97"/>
      <c r="K79" s="98"/>
    </row>
    <row r="80" spans="1:253" s="99" customFormat="1" ht="27.75" customHeight="1" thickBot="1" x14ac:dyDescent="0.25">
      <c r="A80" s="100"/>
      <c r="B80" s="65" t="s">
        <v>217</v>
      </c>
      <c r="C80" s="28"/>
      <c r="D80" s="101"/>
      <c r="E80" s="102"/>
      <c r="F80" s="102"/>
      <c r="G80" s="102"/>
      <c r="H80" s="102"/>
      <c r="I80" s="102"/>
      <c r="J80" s="102"/>
      <c r="K80" s="103"/>
    </row>
    <row r="81" spans="1:11" s="99" customFormat="1" ht="27.75" customHeight="1" thickBot="1" x14ac:dyDescent="0.25">
      <c r="A81" s="85"/>
      <c r="B81" s="86" t="s">
        <v>6</v>
      </c>
      <c r="C81" s="87"/>
      <c r="D81" s="88"/>
      <c r="E81" s="97"/>
      <c r="F81" s="97"/>
      <c r="G81" s="97"/>
      <c r="H81" s="97"/>
      <c r="I81" s="97"/>
      <c r="J81" s="97"/>
      <c r="K81" s="98"/>
    </row>
  </sheetData>
  <mergeCells count="11">
    <mergeCell ref="A1:K1"/>
    <mergeCell ref="I7:J7"/>
    <mergeCell ref="A4:K4"/>
    <mergeCell ref="A3:K3"/>
    <mergeCell ref="B6:K6"/>
    <mergeCell ref="A7:A8"/>
    <mergeCell ref="B7:B8"/>
    <mergeCell ref="C7:C8"/>
    <mergeCell ref="D7:D8"/>
    <mergeCell ref="E7:F7"/>
    <mergeCell ref="G7:H7"/>
  </mergeCells>
  <pageMargins left="0.2" right="0.19" top="0.17" bottom="0.21" header="0.17" footer="0.16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4"/>
  <sheetViews>
    <sheetView workbookViewId="0">
      <selection activeCell="H12" sqref="H12"/>
    </sheetView>
  </sheetViews>
  <sheetFormatPr defaultRowHeight="18" x14ac:dyDescent="0.2"/>
  <cols>
    <col min="1" max="1" width="4.7109375" style="92" customWidth="1"/>
    <col min="2" max="2" width="37.5703125" style="92" customWidth="1"/>
    <col min="3" max="3" width="8.5703125" style="92" customWidth="1"/>
    <col min="4" max="4" width="12.5703125" style="92" bestFit="1" customWidth="1"/>
    <col min="5" max="5" width="11.28515625" style="92" customWidth="1"/>
    <col min="6" max="6" width="12.140625" style="92" customWidth="1"/>
    <col min="7" max="7" width="10.42578125" style="92" customWidth="1"/>
    <col min="8" max="8" width="11.140625" style="92" customWidth="1"/>
    <col min="9" max="9" width="10.28515625" style="92" customWidth="1"/>
    <col min="10" max="10" width="11" style="92" customWidth="1"/>
    <col min="11" max="11" width="14.85546875" style="92" customWidth="1"/>
    <col min="12" max="12" width="10.140625" style="92" bestFit="1" customWidth="1"/>
    <col min="13" max="13" width="9.5703125" style="92" bestFit="1" customWidth="1"/>
    <col min="14" max="14" width="10.140625" style="92" bestFit="1" customWidth="1"/>
    <col min="15" max="15" width="9.5703125" style="92" bestFit="1" customWidth="1"/>
    <col min="16" max="16" width="10.140625" style="92" bestFit="1" customWidth="1"/>
    <col min="17" max="16384" width="9.140625" style="92"/>
  </cols>
  <sheetData>
    <row r="1" spans="1:14" ht="19.5" customHeight="1" x14ac:dyDescent="0.2">
      <c r="A1" s="135" t="s">
        <v>214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4" ht="10.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4" x14ac:dyDescent="0.2">
      <c r="A3" s="135" t="s">
        <v>54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4" ht="27.75" customHeight="1" x14ac:dyDescent="0.2">
      <c r="A4" s="135" t="s">
        <v>23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4" ht="10.5" customHeight="1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4" ht="12.75" customHeight="1" x14ac:dyDescent="0.2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4" ht="9.75" customHeight="1" thickBot="1" x14ac:dyDescent="0.25">
      <c r="A7" s="34"/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4" ht="18" customHeight="1" x14ac:dyDescent="0.2">
      <c r="A8" s="138" t="s">
        <v>0</v>
      </c>
      <c r="B8" s="136" t="s">
        <v>16</v>
      </c>
      <c r="C8" s="136" t="s">
        <v>9</v>
      </c>
      <c r="D8" s="136" t="s">
        <v>10</v>
      </c>
      <c r="E8" s="141" t="s">
        <v>12</v>
      </c>
      <c r="F8" s="141"/>
      <c r="G8" s="141" t="s">
        <v>17</v>
      </c>
      <c r="H8" s="141"/>
      <c r="I8" s="136" t="s">
        <v>15</v>
      </c>
      <c r="J8" s="136"/>
      <c r="K8" s="35" t="s">
        <v>13</v>
      </c>
    </row>
    <row r="9" spans="1:14" ht="39.75" customHeight="1" thickBot="1" x14ac:dyDescent="0.25">
      <c r="A9" s="139"/>
      <c r="B9" s="140"/>
      <c r="C9" s="140"/>
      <c r="D9" s="140"/>
      <c r="E9" s="36" t="s">
        <v>14</v>
      </c>
      <c r="F9" s="37" t="s">
        <v>4</v>
      </c>
      <c r="G9" s="36" t="s">
        <v>14</v>
      </c>
      <c r="H9" s="37" t="s">
        <v>4</v>
      </c>
      <c r="I9" s="36" t="s">
        <v>14</v>
      </c>
      <c r="J9" s="37" t="s">
        <v>19</v>
      </c>
      <c r="K9" s="38" t="s">
        <v>11</v>
      </c>
    </row>
    <row r="10" spans="1:14" x14ac:dyDescent="0.2">
      <c r="A10" s="91">
        <v>1</v>
      </c>
      <c r="B10" s="39">
        <v>3</v>
      </c>
      <c r="C10" s="39">
        <v>4</v>
      </c>
      <c r="D10" s="39">
        <v>6</v>
      </c>
      <c r="E10" s="40">
        <v>7</v>
      </c>
      <c r="F10" s="41">
        <v>8</v>
      </c>
      <c r="G10" s="40">
        <v>9</v>
      </c>
      <c r="H10" s="41">
        <v>10</v>
      </c>
      <c r="I10" s="40">
        <v>11</v>
      </c>
      <c r="J10" s="41">
        <v>12</v>
      </c>
      <c r="K10" s="42">
        <v>13</v>
      </c>
    </row>
    <row r="11" spans="1:14" s="4" customFormat="1" ht="76.5" customHeight="1" x14ac:dyDescent="0.2">
      <c r="A11" s="20">
        <v>1</v>
      </c>
      <c r="B11" s="93" t="s">
        <v>29</v>
      </c>
      <c r="C11" s="22" t="s">
        <v>7</v>
      </c>
      <c r="D11" s="23">
        <v>3.6000000000000005</v>
      </c>
      <c r="E11" s="22"/>
      <c r="F11" s="23"/>
      <c r="G11" s="22"/>
      <c r="H11" s="23"/>
      <c r="I11" s="22"/>
      <c r="J11" s="23"/>
      <c r="K11" s="54"/>
      <c r="L11" s="58"/>
      <c r="M11" s="58"/>
      <c r="N11" s="58"/>
    </row>
    <row r="12" spans="1:14" s="4" customFormat="1" ht="76.5" customHeight="1" x14ac:dyDescent="0.2">
      <c r="A12" s="20">
        <v>2</v>
      </c>
      <c r="B12" s="93" t="s">
        <v>29</v>
      </c>
      <c r="C12" s="22" t="s">
        <v>7</v>
      </c>
      <c r="D12" s="23">
        <v>7.02</v>
      </c>
      <c r="E12" s="22"/>
      <c r="F12" s="23"/>
      <c r="G12" s="22"/>
      <c r="H12" s="23"/>
      <c r="I12" s="22"/>
      <c r="J12" s="23"/>
      <c r="K12" s="54"/>
      <c r="L12" s="58"/>
      <c r="M12" s="58"/>
      <c r="N12" s="58"/>
    </row>
    <row r="13" spans="1:14" s="4" customFormat="1" ht="42" customHeight="1" x14ac:dyDescent="0.2">
      <c r="A13" s="20">
        <v>3</v>
      </c>
      <c r="B13" s="93" t="s">
        <v>136</v>
      </c>
      <c r="C13" s="22" t="s">
        <v>7</v>
      </c>
      <c r="D13" s="23">
        <v>0.78</v>
      </c>
      <c r="E13" s="22"/>
      <c r="F13" s="23"/>
      <c r="G13" s="22"/>
      <c r="H13" s="23"/>
      <c r="I13" s="22"/>
      <c r="J13" s="23"/>
      <c r="K13" s="54"/>
    </row>
    <row r="14" spans="1:14" s="4" customFormat="1" ht="45.75" customHeight="1" x14ac:dyDescent="0.2">
      <c r="A14" s="20">
        <v>4</v>
      </c>
      <c r="B14" s="93" t="s">
        <v>172</v>
      </c>
      <c r="C14" s="22" t="s">
        <v>7</v>
      </c>
      <c r="D14" s="23">
        <v>6.42</v>
      </c>
      <c r="E14" s="22"/>
      <c r="F14" s="23"/>
      <c r="G14" s="22"/>
      <c r="H14" s="23"/>
      <c r="I14" s="22"/>
      <c r="J14" s="23"/>
      <c r="K14" s="54"/>
    </row>
    <row r="15" spans="1:14" ht="38.25" customHeight="1" x14ac:dyDescent="0.2">
      <c r="A15" s="27">
        <v>5</v>
      </c>
      <c r="B15" s="74" t="s">
        <v>173</v>
      </c>
      <c r="C15" s="28" t="s">
        <v>7</v>
      </c>
      <c r="D15" s="23">
        <v>4.9800000000000004</v>
      </c>
      <c r="E15" s="28"/>
      <c r="F15" s="29"/>
      <c r="G15" s="28"/>
      <c r="H15" s="29"/>
      <c r="I15" s="28"/>
      <c r="J15" s="29"/>
      <c r="K15" s="54"/>
    </row>
    <row r="16" spans="1:14" s="4" customFormat="1" ht="41.25" customHeight="1" x14ac:dyDescent="0.2">
      <c r="A16" s="62">
        <v>6</v>
      </c>
      <c r="B16" s="94" t="s">
        <v>138</v>
      </c>
      <c r="C16" s="63" t="s">
        <v>7</v>
      </c>
      <c r="D16" s="60">
        <v>0.7</v>
      </c>
      <c r="E16" s="59"/>
      <c r="F16" s="60"/>
      <c r="G16" s="59"/>
      <c r="H16" s="60"/>
      <c r="I16" s="59"/>
      <c r="J16" s="60"/>
      <c r="K16" s="61"/>
      <c r="M16" s="58"/>
    </row>
    <row r="17" spans="1:249" s="4" customFormat="1" ht="55.5" customHeight="1" x14ac:dyDescent="0.2">
      <c r="A17" s="64">
        <v>7</v>
      </c>
      <c r="B17" s="25" t="s">
        <v>30</v>
      </c>
      <c r="C17" s="24" t="s">
        <v>7</v>
      </c>
      <c r="D17" s="95">
        <v>0.72</v>
      </c>
      <c r="E17" s="22"/>
      <c r="F17" s="23"/>
      <c r="G17" s="22"/>
      <c r="H17" s="23"/>
      <c r="I17" s="22"/>
      <c r="J17" s="23"/>
      <c r="K17" s="54"/>
    </row>
    <row r="18" spans="1:249" s="4" customFormat="1" ht="55.5" customHeight="1" x14ac:dyDescent="0.2">
      <c r="A18" s="20">
        <v>8</v>
      </c>
      <c r="B18" s="93" t="s">
        <v>55</v>
      </c>
      <c r="C18" s="22" t="s">
        <v>7</v>
      </c>
      <c r="D18" s="23">
        <v>3.56</v>
      </c>
      <c r="E18" s="22"/>
      <c r="F18" s="23"/>
      <c r="G18" s="22"/>
      <c r="H18" s="23"/>
      <c r="I18" s="22"/>
      <c r="J18" s="23"/>
      <c r="K18" s="54"/>
    </row>
    <row r="19" spans="1:249" s="4" customFormat="1" ht="54.75" customHeight="1" x14ac:dyDescent="0.2">
      <c r="A19" s="20">
        <v>9</v>
      </c>
      <c r="B19" s="25" t="s">
        <v>40</v>
      </c>
      <c r="C19" s="22" t="s">
        <v>20</v>
      </c>
      <c r="D19" s="95">
        <v>18</v>
      </c>
      <c r="E19" s="22"/>
      <c r="F19" s="23"/>
      <c r="G19" s="22"/>
      <c r="H19" s="23"/>
      <c r="I19" s="22"/>
      <c r="J19" s="23"/>
      <c r="K19" s="54"/>
    </row>
    <row r="20" spans="1:249" s="4" customFormat="1" ht="57" customHeight="1" x14ac:dyDescent="0.2">
      <c r="A20" s="20">
        <v>10</v>
      </c>
      <c r="B20" s="93" t="s">
        <v>88</v>
      </c>
      <c r="C20" s="22" t="s">
        <v>7</v>
      </c>
      <c r="D20" s="23">
        <v>3.6000000000000005</v>
      </c>
      <c r="E20" s="22"/>
      <c r="F20" s="23"/>
      <c r="G20" s="22"/>
      <c r="H20" s="23"/>
      <c r="I20" s="22"/>
      <c r="J20" s="23"/>
      <c r="K20" s="54"/>
    </row>
    <row r="21" spans="1:249" s="4" customFormat="1" ht="41.25" customHeight="1" x14ac:dyDescent="0.2">
      <c r="A21" s="64">
        <v>11</v>
      </c>
      <c r="B21" s="25" t="s">
        <v>57</v>
      </c>
      <c r="C21" s="24" t="s">
        <v>7</v>
      </c>
      <c r="D21" s="23">
        <v>2.82</v>
      </c>
      <c r="E21" s="22"/>
      <c r="F21" s="23"/>
      <c r="G21" s="22"/>
      <c r="H21" s="23"/>
      <c r="I21" s="22"/>
      <c r="J21" s="23"/>
      <c r="K21" s="54"/>
    </row>
    <row r="22" spans="1:249" s="4" customFormat="1" ht="55.5" customHeight="1" x14ac:dyDescent="0.2">
      <c r="A22" s="20">
        <v>12</v>
      </c>
      <c r="B22" s="93" t="s">
        <v>56</v>
      </c>
      <c r="C22" s="22" t="s">
        <v>7</v>
      </c>
      <c r="D22" s="23">
        <v>4.2300000000000004</v>
      </c>
      <c r="E22" s="22"/>
      <c r="F22" s="23"/>
      <c r="G22" s="22"/>
      <c r="H22" s="23"/>
      <c r="I22" s="22"/>
      <c r="J22" s="23"/>
      <c r="K22" s="54"/>
    </row>
    <row r="23" spans="1:249" s="4" customFormat="1" ht="39" customHeight="1" x14ac:dyDescent="0.2">
      <c r="A23" s="20">
        <v>13</v>
      </c>
      <c r="B23" s="93" t="s">
        <v>60</v>
      </c>
      <c r="C23" s="22" t="s">
        <v>7</v>
      </c>
      <c r="D23" s="23">
        <v>0.86</v>
      </c>
      <c r="E23" s="22"/>
      <c r="F23" s="23"/>
      <c r="G23" s="22"/>
      <c r="H23" s="23"/>
      <c r="I23" s="22"/>
      <c r="J23" s="23"/>
      <c r="K23" s="54"/>
    </row>
    <row r="24" spans="1:249" s="4" customFormat="1" ht="57.75" customHeight="1" x14ac:dyDescent="0.2">
      <c r="A24" s="20">
        <v>14</v>
      </c>
      <c r="B24" s="93" t="s">
        <v>58</v>
      </c>
      <c r="C24" s="22" t="s">
        <v>7</v>
      </c>
      <c r="D24" s="23">
        <v>2.64</v>
      </c>
      <c r="E24" s="22"/>
      <c r="F24" s="23"/>
      <c r="G24" s="22"/>
      <c r="H24" s="23"/>
      <c r="I24" s="22"/>
      <c r="J24" s="23"/>
      <c r="K24" s="54"/>
    </row>
    <row r="25" spans="1:249" s="4" customFormat="1" ht="57" customHeight="1" x14ac:dyDescent="0.2">
      <c r="A25" s="20">
        <v>15</v>
      </c>
      <c r="B25" s="93" t="s">
        <v>59</v>
      </c>
      <c r="C25" s="22" t="s">
        <v>7</v>
      </c>
      <c r="D25" s="23">
        <v>4.2</v>
      </c>
      <c r="E25" s="22"/>
      <c r="F25" s="23"/>
      <c r="G25" s="22"/>
      <c r="H25" s="23"/>
      <c r="I25" s="22"/>
      <c r="J25" s="23"/>
      <c r="K25" s="54"/>
    </row>
    <row r="26" spans="1:249" s="4" customFormat="1" ht="42.75" customHeight="1" x14ac:dyDescent="0.2">
      <c r="A26" s="20">
        <v>16</v>
      </c>
      <c r="B26" s="93" t="s">
        <v>61</v>
      </c>
      <c r="C26" s="22" t="s">
        <v>7</v>
      </c>
      <c r="D26" s="23">
        <v>0.32</v>
      </c>
      <c r="E26" s="22"/>
      <c r="F26" s="23"/>
      <c r="G26" s="22"/>
      <c r="H26" s="23"/>
      <c r="I26" s="22"/>
      <c r="J26" s="23"/>
      <c r="K26" s="54"/>
    </row>
    <row r="27" spans="1:249" ht="42.75" customHeight="1" x14ac:dyDescent="0.2">
      <c r="A27" s="27">
        <v>17</v>
      </c>
      <c r="B27" s="74" t="s">
        <v>63</v>
      </c>
      <c r="C27" s="28" t="s">
        <v>7</v>
      </c>
      <c r="D27" s="29">
        <v>12.96</v>
      </c>
      <c r="E27" s="28"/>
      <c r="F27" s="29"/>
      <c r="G27" s="28"/>
      <c r="H27" s="29"/>
      <c r="I27" s="28"/>
      <c r="J27" s="29"/>
      <c r="K27" s="54"/>
    </row>
    <row r="28" spans="1:249" ht="39" customHeight="1" x14ac:dyDescent="0.2">
      <c r="A28" s="27">
        <v>18</v>
      </c>
      <c r="B28" s="74" t="s">
        <v>43</v>
      </c>
      <c r="C28" s="28" t="s">
        <v>7</v>
      </c>
      <c r="D28" s="29">
        <v>0.92</v>
      </c>
      <c r="E28" s="28"/>
      <c r="F28" s="29"/>
      <c r="G28" s="28"/>
      <c r="H28" s="29"/>
      <c r="I28" s="28"/>
      <c r="J28" s="29"/>
      <c r="K28" s="54"/>
    </row>
    <row r="29" spans="1:249" ht="39" customHeight="1" x14ac:dyDescent="0.2">
      <c r="A29" s="27">
        <v>19</v>
      </c>
      <c r="B29" s="74" t="s">
        <v>42</v>
      </c>
      <c r="C29" s="28" t="s">
        <v>7</v>
      </c>
      <c r="D29" s="29">
        <v>0.64</v>
      </c>
      <c r="E29" s="28"/>
      <c r="F29" s="29"/>
      <c r="G29" s="28"/>
      <c r="H29" s="29"/>
      <c r="I29" s="28"/>
      <c r="J29" s="29"/>
      <c r="K29" s="54"/>
    </row>
    <row r="30" spans="1:249" ht="57" customHeight="1" x14ac:dyDescent="0.2">
      <c r="A30" s="27">
        <v>20</v>
      </c>
      <c r="B30" s="74" t="s">
        <v>67</v>
      </c>
      <c r="C30" s="28" t="s">
        <v>7</v>
      </c>
      <c r="D30" s="29">
        <v>0.54900000000000004</v>
      </c>
      <c r="E30" s="28"/>
      <c r="F30" s="29"/>
      <c r="G30" s="28"/>
      <c r="H30" s="29"/>
      <c r="I30" s="28"/>
      <c r="J30" s="29"/>
      <c r="K30" s="54"/>
    </row>
    <row r="31" spans="1:249" s="4" customFormat="1" ht="31.5" customHeight="1" x14ac:dyDescent="0.3">
      <c r="A31" s="21" t="s">
        <v>174</v>
      </c>
      <c r="B31" s="25" t="s">
        <v>68</v>
      </c>
      <c r="C31" s="22" t="s">
        <v>7</v>
      </c>
      <c r="D31" s="95">
        <v>0.54900000000000004</v>
      </c>
      <c r="E31" s="49"/>
      <c r="F31" s="50"/>
      <c r="G31" s="51"/>
      <c r="H31" s="52"/>
      <c r="I31" s="48"/>
      <c r="J31" s="50"/>
      <c r="K31" s="54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</row>
    <row r="32" spans="1:249" ht="38.25" customHeight="1" x14ac:dyDescent="0.2">
      <c r="A32" s="27">
        <v>22</v>
      </c>
      <c r="B32" s="74" t="s">
        <v>69</v>
      </c>
      <c r="C32" s="28" t="s">
        <v>20</v>
      </c>
      <c r="D32" s="29">
        <v>38.54</v>
      </c>
      <c r="E32" s="28"/>
      <c r="F32" s="29"/>
      <c r="G32" s="28"/>
      <c r="H32" s="29"/>
      <c r="I32" s="28"/>
      <c r="J32" s="29"/>
      <c r="K32" s="54"/>
    </row>
    <row r="33" spans="1:253" ht="35.25" customHeight="1" x14ac:dyDescent="0.2">
      <c r="A33" s="27">
        <v>23</v>
      </c>
      <c r="B33" s="74" t="s">
        <v>49</v>
      </c>
      <c r="C33" s="28" t="s">
        <v>20</v>
      </c>
      <c r="D33" s="29">
        <v>24</v>
      </c>
      <c r="E33" s="28"/>
      <c r="F33" s="29"/>
      <c r="G33" s="28"/>
      <c r="H33" s="29"/>
      <c r="I33" s="28"/>
      <c r="J33" s="29"/>
      <c r="K33" s="54"/>
    </row>
    <row r="34" spans="1:253" ht="33.75" customHeight="1" x14ac:dyDescent="0.3">
      <c r="A34" s="67" t="s">
        <v>81</v>
      </c>
      <c r="B34" s="30" t="s">
        <v>52</v>
      </c>
      <c r="C34" s="28" t="s">
        <v>20</v>
      </c>
      <c r="D34" s="73">
        <v>4</v>
      </c>
      <c r="E34" s="69"/>
      <c r="F34" s="70"/>
      <c r="G34" s="71"/>
      <c r="H34" s="72"/>
      <c r="I34" s="68"/>
      <c r="J34" s="70"/>
      <c r="K34" s="5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</row>
    <row r="35" spans="1:253" ht="36.75" customHeight="1" x14ac:dyDescent="0.3">
      <c r="A35" s="67" t="s">
        <v>82</v>
      </c>
      <c r="B35" s="30" t="s">
        <v>70</v>
      </c>
      <c r="C35" s="28" t="s">
        <v>20</v>
      </c>
      <c r="D35" s="73">
        <v>20</v>
      </c>
      <c r="E35" s="69"/>
      <c r="F35" s="70"/>
      <c r="G35" s="71"/>
      <c r="H35" s="72"/>
      <c r="I35" s="68"/>
      <c r="J35" s="70"/>
      <c r="K35" s="54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</row>
    <row r="36" spans="1:253" ht="36.75" customHeight="1" x14ac:dyDescent="0.3">
      <c r="A36" s="67" t="s">
        <v>83</v>
      </c>
      <c r="B36" s="30" t="s">
        <v>71</v>
      </c>
      <c r="C36" s="28" t="s">
        <v>72</v>
      </c>
      <c r="D36" s="73">
        <v>15.6</v>
      </c>
      <c r="E36" s="69"/>
      <c r="F36" s="70"/>
      <c r="G36" s="71"/>
      <c r="H36" s="72"/>
      <c r="I36" s="68"/>
      <c r="J36" s="70"/>
      <c r="K36" s="54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</row>
    <row r="37" spans="1:253" ht="35.25" customHeight="1" x14ac:dyDescent="0.3">
      <c r="A37" s="33" t="s">
        <v>84</v>
      </c>
      <c r="B37" s="30" t="s">
        <v>73</v>
      </c>
      <c r="C37" s="28" t="s">
        <v>20</v>
      </c>
      <c r="D37" s="73">
        <v>17.2</v>
      </c>
      <c r="E37" s="69"/>
      <c r="F37" s="70"/>
      <c r="G37" s="71"/>
      <c r="H37" s="72"/>
      <c r="I37" s="68"/>
      <c r="J37" s="70"/>
      <c r="K37" s="54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</row>
    <row r="38" spans="1:253" ht="39.75" customHeight="1" x14ac:dyDescent="0.3">
      <c r="A38" s="33" t="s">
        <v>76</v>
      </c>
      <c r="B38" s="30" t="s">
        <v>75</v>
      </c>
      <c r="C38" s="28" t="s">
        <v>20</v>
      </c>
      <c r="D38" s="73">
        <v>25.8</v>
      </c>
      <c r="E38" s="69"/>
      <c r="F38" s="70"/>
      <c r="G38" s="71"/>
      <c r="H38" s="72"/>
      <c r="I38" s="68"/>
      <c r="J38" s="70"/>
      <c r="K38" s="54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</row>
    <row r="39" spans="1:253" ht="34.5" customHeight="1" x14ac:dyDescent="0.3">
      <c r="A39" s="33" t="s">
        <v>85</v>
      </c>
      <c r="B39" s="30" t="s">
        <v>74</v>
      </c>
      <c r="C39" s="28" t="s">
        <v>20</v>
      </c>
      <c r="D39" s="73">
        <v>26</v>
      </c>
      <c r="E39" s="69"/>
      <c r="F39" s="70"/>
      <c r="G39" s="71"/>
      <c r="H39" s="72"/>
      <c r="I39" s="68"/>
      <c r="J39" s="70"/>
      <c r="K39" s="54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</row>
    <row r="40" spans="1:253" ht="37.5" customHeight="1" x14ac:dyDescent="0.3">
      <c r="A40" s="33" t="s">
        <v>175</v>
      </c>
      <c r="B40" s="30" t="s">
        <v>77</v>
      </c>
      <c r="C40" s="28" t="s">
        <v>20</v>
      </c>
      <c r="D40" s="73">
        <v>17.2</v>
      </c>
      <c r="E40" s="69"/>
      <c r="F40" s="70"/>
      <c r="G40" s="71"/>
      <c r="H40" s="72"/>
      <c r="I40" s="68"/>
      <c r="J40" s="70"/>
      <c r="K40" s="32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</row>
    <row r="41" spans="1:253" s="4" customFormat="1" ht="57.75" customHeight="1" x14ac:dyDescent="0.2">
      <c r="A41" s="20">
        <v>31</v>
      </c>
      <c r="B41" s="93" t="s">
        <v>78</v>
      </c>
      <c r="C41" s="22" t="s">
        <v>20</v>
      </c>
      <c r="D41" s="23">
        <v>31</v>
      </c>
      <c r="E41" s="22"/>
      <c r="F41" s="23"/>
      <c r="G41" s="22"/>
      <c r="H41" s="23"/>
      <c r="I41" s="22"/>
      <c r="J41" s="23"/>
      <c r="K41" s="32"/>
    </row>
    <row r="42" spans="1:253" s="4" customFormat="1" ht="40.5" customHeight="1" x14ac:dyDescent="0.2">
      <c r="A42" s="20">
        <v>32</v>
      </c>
      <c r="B42" s="93" t="s">
        <v>79</v>
      </c>
      <c r="C42" s="22" t="s">
        <v>20</v>
      </c>
      <c r="D42" s="23">
        <v>19</v>
      </c>
      <c r="E42" s="22"/>
      <c r="F42" s="23"/>
      <c r="G42" s="22"/>
      <c r="H42" s="23"/>
      <c r="I42" s="22"/>
      <c r="J42" s="23"/>
      <c r="K42" s="32"/>
    </row>
    <row r="43" spans="1:253" ht="56.25" customHeight="1" x14ac:dyDescent="0.3">
      <c r="A43" s="67" t="s">
        <v>176</v>
      </c>
      <c r="B43" s="30" t="s">
        <v>80</v>
      </c>
      <c r="C43" s="28" t="s">
        <v>20</v>
      </c>
      <c r="D43" s="73">
        <v>3.9</v>
      </c>
      <c r="E43" s="69"/>
      <c r="F43" s="70"/>
      <c r="G43" s="71"/>
      <c r="H43" s="72"/>
      <c r="I43" s="68"/>
      <c r="J43" s="70"/>
      <c r="K43" s="32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</row>
    <row r="44" spans="1:253" ht="29.25" customHeight="1" x14ac:dyDescent="0.2">
      <c r="A44" s="75">
        <v>34</v>
      </c>
      <c r="B44" s="30" t="s">
        <v>102</v>
      </c>
      <c r="C44" s="46" t="s">
        <v>22</v>
      </c>
      <c r="D44" s="104">
        <v>1</v>
      </c>
      <c r="E44" s="28"/>
      <c r="F44" s="29"/>
      <c r="G44" s="28"/>
      <c r="H44" s="29"/>
      <c r="I44" s="28"/>
      <c r="J44" s="29"/>
      <c r="K44" s="32"/>
    </row>
    <row r="45" spans="1:253" ht="41.25" customHeight="1" x14ac:dyDescent="0.2">
      <c r="A45" s="27">
        <v>35</v>
      </c>
      <c r="B45" s="74" t="s">
        <v>121</v>
      </c>
      <c r="C45" s="28" t="s">
        <v>20</v>
      </c>
      <c r="D45" s="29">
        <v>1.89</v>
      </c>
      <c r="E45" s="28"/>
      <c r="F45" s="29"/>
      <c r="G45" s="28"/>
      <c r="H45" s="29"/>
      <c r="I45" s="28"/>
      <c r="J45" s="29"/>
      <c r="K45" s="32"/>
      <c r="L45" s="57"/>
    </row>
    <row r="46" spans="1:253" ht="39" customHeight="1" x14ac:dyDescent="0.3">
      <c r="A46" s="33" t="s">
        <v>148</v>
      </c>
      <c r="B46" s="30" t="s">
        <v>105</v>
      </c>
      <c r="C46" s="28" t="s">
        <v>20</v>
      </c>
      <c r="D46" s="73">
        <v>3.12</v>
      </c>
      <c r="E46" s="69"/>
      <c r="F46" s="70"/>
      <c r="G46" s="71"/>
      <c r="H46" s="72"/>
      <c r="I46" s="68"/>
      <c r="J46" s="70"/>
      <c r="K46" s="32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</row>
    <row r="47" spans="1:253" ht="39" customHeight="1" x14ac:dyDescent="0.3">
      <c r="A47" s="33" t="s">
        <v>177</v>
      </c>
      <c r="B47" s="30" t="s">
        <v>106</v>
      </c>
      <c r="C47" s="28" t="s">
        <v>20</v>
      </c>
      <c r="D47" s="73">
        <v>8.58</v>
      </c>
      <c r="E47" s="69"/>
      <c r="F47" s="70"/>
      <c r="G47" s="71"/>
      <c r="H47" s="72"/>
      <c r="I47" s="68"/>
      <c r="J47" s="70"/>
      <c r="K47" s="32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</row>
    <row r="48" spans="1:253" ht="39" customHeight="1" x14ac:dyDescent="0.3">
      <c r="A48" s="33" t="s">
        <v>149</v>
      </c>
      <c r="B48" s="30" t="s">
        <v>107</v>
      </c>
      <c r="C48" s="28" t="s">
        <v>20</v>
      </c>
      <c r="D48" s="73">
        <v>0.36</v>
      </c>
      <c r="E48" s="69"/>
      <c r="F48" s="70"/>
      <c r="G48" s="71"/>
      <c r="H48" s="72"/>
      <c r="I48" s="68"/>
      <c r="J48" s="70"/>
      <c r="K48" s="32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</row>
    <row r="49" spans="1:252" ht="76.5" customHeight="1" x14ac:dyDescent="0.3">
      <c r="A49" s="33" t="s">
        <v>178</v>
      </c>
      <c r="B49" s="30" t="s">
        <v>108</v>
      </c>
      <c r="C49" s="28" t="s">
        <v>20</v>
      </c>
      <c r="D49" s="73">
        <v>51.5</v>
      </c>
      <c r="E49" s="69"/>
      <c r="F49" s="70"/>
      <c r="G49" s="71"/>
      <c r="H49" s="72"/>
      <c r="I49" s="68"/>
      <c r="J49" s="70"/>
      <c r="K49" s="32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</row>
    <row r="50" spans="1:252" ht="39.75" customHeight="1" x14ac:dyDescent="0.3">
      <c r="A50" s="33" t="s">
        <v>150</v>
      </c>
      <c r="B50" s="30" t="s">
        <v>109</v>
      </c>
      <c r="C50" s="28" t="s">
        <v>8</v>
      </c>
      <c r="D50" s="73">
        <v>34.799999999999997</v>
      </c>
      <c r="E50" s="69"/>
      <c r="F50" s="70"/>
      <c r="G50" s="71"/>
      <c r="H50" s="72"/>
      <c r="I50" s="68"/>
      <c r="J50" s="70"/>
      <c r="K50" s="32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</row>
    <row r="51" spans="1:252" s="66" customFormat="1" ht="95.25" customHeight="1" thickBot="1" x14ac:dyDescent="0.35">
      <c r="A51" s="67" t="s">
        <v>151</v>
      </c>
      <c r="B51" s="30" t="s">
        <v>110</v>
      </c>
      <c r="C51" s="28" t="s">
        <v>20</v>
      </c>
      <c r="D51" s="73">
        <v>58.46</v>
      </c>
      <c r="E51" s="69"/>
      <c r="F51" s="70"/>
      <c r="G51" s="71"/>
      <c r="H51" s="72"/>
      <c r="I51" s="68"/>
      <c r="J51" s="70"/>
      <c r="K51" s="32"/>
      <c r="IR51" s="92"/>
    </row>
    <row r="52" spans="1:252" s="99" customFormat="1" ht="27.75" customHeight="1" thickBot="1" x14ac:dyDescent="0.25">
      <c r="A52" s="85"/>
      <c r="B52" s="86" t="s">
        <v>3</v>
      </c>
      <c r="C52" s="87"/>
      <c r="D52" s="88"/>
      <c r="E52" s="97"/>
      <c r="F52" s="97"/>
      <c r="G52" s="97"/>
      <c r="H52" s="97"/>
      <c r="I52" s="97"/>
      <c r="J52" s="97"/>
      <c r="K52" s="98"/>
    </row>
    <row r="53" spans="1:252" s="99" customFormat="1" ht="27.75" customHeight="1" thickBot="1" x14ac:dyDescent="0.25">
      <c r="A53" s="100"/>
      <c r="B53" s="65" t="s">
        <v>217</v>
      </c>
      <c r="C53" s="28"/>
      <c r="D53" s="101"/>
      <c r="E53" s="102"/>
      <c r="F53" s="102"/>
      <c r="G53" s="102"/>
      <c r="H53" s="102"/>
      <c r="I53" s="102"/>
      <c r="J53" s="102"/>
      <c r="K53" s="103"/>
    </row>
    <row r="54" spans="1:252" s="99" customFormat="1" ht="27.75" customHeight="1" thickBot="1" x14ac:dyDescent="0.25">
      <c r="A54" s="85"/>
      <c r="B54" s="86" t="s">
        <v>6</v>
      </c>
      <c r="C54" s="87"/>
      <c r="D54" s="88"/>
      <c r="E54" s="97"/>
      <c r="F54" s="97"/>
      <c r="G54" s="97"/>
      <c r="H54" s="97"/>
      <c r="I54" s="97"/>
      <c r="J54" s="97"/>
      <c r="K54" s="98"/>
    </row>
  </sheetData>
  <mergeCells count="11">
    <mergeCell ref="A1:K1"/>
    <mergeCell ref="A3:K3"/>
    <mergeCell ref="G8:H8"/>
    <mergeCell ref="I8:J8"/>
    <mergeCell ref="A4:K4"/>
    <mergeCell ref="B7:K7"/>
    <mergeCell ref="A8:A9"/>
    <mergeCell ref="B8:B9"/>
    <mergeCell ref="C8:C9"/>
    <mergeCell ref="D8:D9"/>
    <mergeCell ref="E8:F8"/>
  </mergeCells>
  <pageMargins left="0.2" right="0.19" top="0.17" bottom="0.21" header="0.17" footer="0.16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15"/>
  <sheetViews>
    <sheetView workbookViewId="0">
      <selection activeCell="N11" sqref="N11"/>
    </sheetView>
  </sheetViews>
  <sheetFormatPr defaultRowHeight="18" x14ac:dyDescent="0.2"/>
  <cols>
    <col min="1" max="1" width="4.7109375" style="110" customWidth="1"/>
    <col min="2" max="2" width="37.5703125" style="110" customWidth="1"/>
    <col min="3" max="3" width="8.5703125" style="110" customWidth="1"/>
    <col min="4" max="4" width="12.5703125" style="110" bestFit="1" customWidth="1"/>
    <col min="5" max="5" width="11.28515625" style="110" customWidth="1"/>
    <col min="6" max="6" width="12.140625" style="110" customWidth="1"/>
    <col min="7" max="7" width="10.42578125" style="110" customWidth="1"/>
    <col min="8" max="8" width="11.140625" style="110" customWidth="1"/>
    <col min="9" max="9" width="10.28515625" style="110" customWidth="1"/>
    <col min="10" max="10" width="11" style="110" customWidth="1"/>
    <col min="11" max="11" width="14.85546875" style="110" customWidth="1"/>
    <col min="12" max="12" width="10.140625" style="110" bestFit="1" customWidth="1"/>
    <col min="13" max="13" width="9.5703125" style="110" bestFit="1" customWidth="1"/>
    <col min="14" max="14" width="10.140625" style="110" bestFit="1" customWidth="1"/>
    <col min="15" max="15" width="9.5703125" style="110" bestFit="1" customWidth="1"/>
    <col min="16" max="16" width="10.140625" style="110" bestFit="1" customWidth="1"/>
    <col min="17" max="16384" width="9.140625" style="110"/>
  </cols>
  <sheetData>
    <row r="1" spans="1:14" ht="19.5" customHeight="1" x14ac:dyDescent="0.2">
      <c r="A1" s="135" t="s">
        <v>214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4" ht="10.5" customHeight="1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4" x14ac:dyDescent="0.2">
      <c r="A3" s="135" t="s">
        <v>86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4" ht="33.75" customHeight="1" x14ac:dyDescent="0.2">
      <c r="A4" s="135" t="s">
        <v>24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4" ht="7.5" customHeight="1" thickBot="1" x14ac:dyDescent="0.25">
      <c r="A5" s="34"/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pans="1:14" ht="18" customHeight="1" x14ac:dyDescent="0.2">
      <c r="A6" s="138" t="s">
        <v>0</v>
      </c>
      <c r="B6" s="136" t="s">
        <v>16</v>
      </c>
      <c r="C6" s="136" t="s">
        <v>9</v>
      </c>
      <c r="D6" s="136" t="s">
        <v>10</v>
      </c>
      <c r="E6" s="141" t="s">
        <v>12</v>
      </c>
      <c r="F6" s="141"/>
      <c r="G6" s="141" t="s">
        <v>17</v>
      </c>
      <c r="H6" s="141"/>
      <c r="I6" s="136" t="s">
        <v>15</v>
      </c>
      <c r="J6" s="136"/>
      <c r="K6" s="35" t="s">
        <v>13</v>
      </c>
    </row>
    <row r="7" spans="1:14" ht="39.75" customHeight="1" thickBot="1" x14ac:dyDescent="0.25">
      <c r="A7" s="139"/>
      <c r="B7" s="140"/>
      <c r="C7" s="140"/>
      <c r="D7" s="140"/>
      <c r="E7" s="36" t="s">
        <v>14</v>
      </c>
      <c r="F7" s="37" t="s">
        <v>4</v>
      </c>
      <c r="G7" s="36" t="s">
        <v>14</v>
      </c>
      <c r="H7" s="37" t="s">
        <v>4</v>
      </c>
      <c r="I7" s="36" t="s">
        <v>14</v>
      </c>
      <c r="J7" s="37" t="s">
        <v>19</v>
      </c>
      <c r="K7" s="38" t="s">
        <v>11</v>
      </c>
    </row>
    <row r="8" spans="1:14" ht="18.75" thickBot="1" x14ac:dyDescent="0.25">
      <c r="A8" s="76">
        <v>1</v>
      </c>
      <c r="B8" s="77">
        <v>3</v>
      </c>
      <c r="C8" s="77">
        <v>4</v>
      </c>
      <c r="D8" s="77">
        <v>6</v>
      </c>
      <c r="E8" s="78">
        <v>7</v>
      </c>
      <c r="F8" s="79">
        <v>8</v>
      </c>
      <c r="G8" s="78">
        <v>9</v>
      </c>
      <c r="H8" s="79">
        <v>10</v>
      </c>
      <c r="I8" s="78">
        <v>11</v>
      </c>
      <c r="J8" s="79">
        <v>12</v>
      </c>
      <c r="K8" s="80">
        <v>13</v>
      </c>
    </row>
    <row r="9" spans="1:14" s="4" customFormat="1" ht="41.25" customHeight="1" x14ac:dyDescent="0.2">
      <c r="A9" s="62">
        <v>1</v>
      </c>
      <c r="B9" s="94" t="s">
        <v>87</v>
      </c>
      <c r="C9" s="63" t="s">
        <v>179</v>
      </c>
      <c r="D9" s="105">
        <v>3.2</v>
      </c>
      <c r="E9" s="59"/>
      <c r="F9" s="60"/>
      <c r="G9" s="59"/>
      <c r="H9" s="60"/>
      <c r="I9" s="59"/>
      <c r="J9" s="60"/>
      <c r="K9" s="61"/>
    </row>
    <row r="10" spans="1:14" s="4" customFormat="1" ht="78" customHeight="1" x14ac:dyDescent="0.2">
      <c r="A10" s="20">
        <v>2</v>
      </c>
      <c r="B10" s="25" t="s">
        <v>89</v>
      </c>
      <c r="C10" s="22" t="s">
        <v>28</v>
      </c>
      <c r="D10" s="95">
        <v>7.68</v>
      </c>
      <c r="E10" s="22"/>
      <c r="F10" s="23"/>
      <c r="G10" s="22"/>
      <c r="H10" s="23"/>
      <c r="I10" s="22"/>
      <c r="J10" s="23"/>
      <c r="K10" s="54"/>
    </row>
    <row r="11" spans="1:14" s="4" customFormat="1" ht="76.5" customHeight="1" x14ac:dyDescent="0.2">
      <c r="A11" s="20">
        <v>3</v>
      </c>
      <c r="B11" s="93" t="s">
        <v>25</v>
      </c>
      <c r="C11" s="22" t="s">
        <v>7</v>
      </c>
      <c r="D11" s="53">
        <v>27</v>
      </c>
      <c r="E11" s="22"/>
      <c r="F11" s="23"/>
      <c r="G11" s="22"/>
      <c r="H11" s="23"/>
      <c r="I11" s="22"/>
      <c r="J11" s="23"/>
      <c r="K11" s="54"/>
      <c r="L11" s="58"/>
      <c r="M11" s="58"/>
      <c r="N11" s="58"/>
    </row>
    <row r="12" spans="1:14" s="4" customFormat="1" ht="53.25" customHeight="1" x14ac:dyDescent="0.2">
      <c r="A12" s="20">
        <v>4</v>
      </c>
      <c r="B12" s="93" t="s">
        <v>26</v>
      </c>
      <c r="C12" s="22" t="s">
        <v>7</v>
      </c>
      <c r="D12" s="53">
        <v>3</v>
      </c>
      <c r="E12" s="22"/>
      <c r="F12" s="23"/>
      <c r="G12" s="22"/>
      <c r="H12" s="23"/>
      <c r="I12" s="22"/>
      <c r="J12" s="23"/>
      <c r="K12" s="54"/>
    </row>
    <row r="13" spans="1:14" s="4" customFormat="1" ht="39.75" customHeight="1" x14ac:dyDescent="0.2">
      <c r="A13" s="20">
        <v>5</v>
      </c>
      <c r="B13" s="93" t="s">
        <v>27</v>
      </c>
      <c r="C13" s="22" t="s">
        <v>28</v>
      </c>
      <c r="D13" s="53">
        <v>60</v>
      </c>
      <c r="E13" s="23"/>
      <c r="F13" s="23"/>
      <c r="G13" s="22"/>
      <c r="H13" s="23"/>
      <c r="I13" s="22"/>
      <c r="J13" s="23"/>
      <c r="K13" s="54"/>
      <c r="L13" s="58"/>
      <c r="M13" s="58"/>
    </row>
    <row r="14" spans="1:14" s="4" customFormat="1" ht="54" customHeight="1" x14ac:dyDescent="0.2">
      <c r="A14" s="64">
        <v>6</v>
      </c>
      <c r="B14" s="25" t="s">
        <v>180</v>
      </c>
      <c r="C14" s="24" t="s">
        <v>179</v>
      </c>
      <c r="D14" s="106">
        <v>58</v>
      </c>
      <c r="E14" s="22"/>
      <c r="F14" s="23"/>
      <c r="G14" s="22"/>
      <c r="H14" s="23"/>
      <c r="I14" s="22"/>
      <c r="J14" s="23"/>
      <c r="K14" s="54"/>
    </row>
    <row r="15" spans="1:14" s="4" customFormat="1" ht="78" customHeight="1" x14ac:dyDescent="0.2">
      <c r="A15" s="20">
        <v>7</v>
      </c>
      <c r="B15" s="25" t="s">
        <v>89</v>
      </c>
      <c r="C15" s="22" t="s">
        <v>28</v>
      </c>
      <c r="D15" s="106">
        <v>145</v>
      </c>
      <c r="E15" s="22"/>
      <c r="F15" s="23"/>
      <c r="G15" s="22"/>
      <c r="H15" s="23"/>
      <c r="I15" s="22"/>
      <c r="J15" s="23"/>
      <c r="K15" s="54"/>
    </row>
    <row r="16" spans="1:14" s="4" customFormat="1" ht="41.25" customHeight="1" x14ac:dyDescent="0.2">
      <c r="A16" s="62">
        <v>8</v>
      </c>
      <c r="B16" s="94" t="s">
        <v>207</v>
      </c>
      <c r="C16" s="63" t="s">
        <v>179</v>
      </c>
      <c r="D16" s="107">
        <v>1.9359999999999999</v>
      </c>
      <c r="E16" s="59"/>
      <c r="F16" s="60"/>
      <c r="G16" s="59"/>
      <c r="H16" s="60"/>
      <c r="I16" s="59"/>
      <c r="J16" s="60"/>
      <c r="K16" s="61"/>
    </row>
    <row r="17" spans="1:11" s="4" customFormat="1" ht="55.5" customHeight="1" x14ac:dyDescent="0.2">
      <c r="A17" s="64">
        <v>9</v>
      </c>
      <c r="B17" s="25" t="s">
        <v>30</v>
      </c>
      <c r="C17" s="24" t="s">
        <v>7</v>
      </c>
      <c r="D17" s="96">
        <v>1.764</v>
      </c>
      <c r="E17" s="22"/>
      <c r="F17" s="23"/>
      <c r="G17" s="22"/>
      <c r="H17" s="23"/>
      <c r="I17" s="22"/>
      <c r="J17" s="23"/>
      <c r="K17" s="54"/>
    </row>
    <row r="18" spans="1:11" s="4" customFormat="1" ht="55.5" customHeight="1" x14ac:dyDescent="0.2">
      <c r="A18" s="20">
        <v>10</v>
      </c>
      <c r="B18" s="93" t="s">
        <v>181</v>
      </c>
      <c r="C18" s="22" t="s">
        <v>179</v>
      </c>
      <c r="D18" s="23">
        <v>3.68</v>
      </c>
      <c r="E18" s="22"/>
      <c r="F18" s="23"/>
      <c r="G18" s="22"/>
      <c r="H18" s="23"/>
      <c r="I18" s="22"/>
      <c r="J18" s="23"/>
      <c r="K18" s="54"/>
    </row>
    <row r="19" spans="1:11" s="4" customFormat="1" ht="54.75" customHeight="1" x14ac:dyDescent="0.2">
      <c r="A19" s="20">
        <v>11</v>
      </c>
      <c r="B19" s="25" t="s">
        <v>40</v>
      </c>
      <c r="C19" s="22" t="s">
        <v>20</v>
      </c>
      <c r="D19" s="95">
        <v>17.600000000000001</v>
      </c>
      <c r="E19" s="22"/>
      <c r="F19" s="23"/>
      <c r="G19" s="22"/>
      <c r="H19" s="23"/>
      <c r="I19" s="22"/>
      <c r="J19" s="23"/>
      <c r="K19" s="54"/>
    </row>
    <row r="20" spans="1:11" s="4" customFormat="1" ht="57" customHeight="1" x14ac:dyDescent="0.2">
      <c r="A20" s="20">
        <v>12</v>
      </c>
      <c r="B20" s="93" t="s">
        <v>182</v>
      </c>
      <c r="C20" s="22" t="s">
        <v>28</v>
      </c>
      <c r="D20" s="95">
        <v>0.25198799999999999</v>
      </c>
      <c r="E20" s="22"/>
      <c r="F20" s="23"/>
      <c r="G20" s="22"/>
      <c r="H20" s="23"/>
      <c r="I20" s="22"/>
      <c r="J20" s="23"/>
      <c r="K20" s="54"/>
    </row>
    <row r="21" spans="1:11" s="4" customFormat="1" ht="41.25" customHeight="1" x14ac:dyDescent="0.2">
      <c r="A21" s="20">
        <v>13</v>
      </c>
      <c r="B21" s="93" t="s">
        <v>223</v>
      </c>
      <c r="C21" s="22" t="s">
        <v>28</v>
      </c>
      <c r="D21" s="95">
        <v>3.68</v>
      </c>
      <c r="E21" s="22"/>
      <c r="F21" s="23"/>
      <c r="G21" s="22"/>
      <c r="H21" s="23"/>
      <c r="I21" s="22"/>
      <c r="J21" s="23"/>
      <c r="K21" s="54"/>
    </row>
    <row r="22" spans="1:11" s="4" customFormat="1" ht="29.25" customHeight="1" x14ac:dyDescent="0.2">
      <c r="A22" s="20"/>
      <c r="B22" s="25" t="s">
        <v>224</v>
      </c>
      <c r="C22" s="22" t="s">
        <v>20</v>
      </c>
      <c r="D22" s="95">
        <v>7.2</v>
      </c>
      <c r="E22" s="22"/>
      <c r="F22" s="23"/>
      <c r="G22" s="22"/>
      <c r="H22" s="23"/>
      <c r="I22" s="22"/>
      <c r="J22" s="23"/>
      <c r="K22" s="54"/>
    </row>
    <row r="23" spans="1:11" s="4" customFormat="1" ht="29.25" customHeight="1" x14ac:dyDescent="0.2">
      <c r="A23" s="20"/>
      <c r="B23" s="25" t="s">
        <v>225</v>
      </c>
      <c r="C23" s="22" t="s">
        <v>28</v>
      </c>
      <c r="D23" s="95">
        <v>3.11</v>
      </c>
      <c r="E23" s="22"/>
      <c r="F23" s="23"/>
      <c r="G23" s="22"/>
      <c r="H23" s="23"/>
      <c r="I23" s="22"/>
      <c r="J23" s="23"/>
      <c r="K23" s="54"/>
    </row>
    <row r="24" spans="1:11" s="4" customFormat="1" ht="57.75" customHeight="1" x14ac:dyDescent="0.2">
      <c r="A24" s="20">
        <v>14</v>
      </c>
      <c r="B24" s="93" t="s">
        <v>218</v>
      </c>
      <c r="C24" s="22" t="s">
        <v>28</v>
      </c>
      <c r="D24" s="23">
        <v>0.12</v>
      </c>
      <c r="E24" s="22"/>
      <c r="F24" s="23"/>
      <c r="G24" s="22"/>
      <c r="H24" s="23"/>
      <c r="I24" s="22"/>
      <c r="J24" s="23"/>
      <c r="K24" s="54"/>
    </row>
    <row r="25" spans="1:11" s="4" customFormat="1" ht="30" customHeight="1" x14ac:dyDescent="0.2">
      <c r="A25" s="20"/>
      <c r="B25" s="25" t="s">
        <v>234</v>
      </c>
      <c r="C25" s="22" t="s">
        <v>183</v>
      </c>
      <c r="D25" s="26">
        <v>1.05</v>
      </c>
      <c r="E25" s="22"/>
      <c r="F25" s="23"/>
      <c r="G25" s="22"/>
      <c r="H25" s="23"/>
      <c r="I25" s="22"/>
      <c r="J25" s="23"/>
      <c r="K25" s="54"/>
    </row>
    <row r="26" spans="1:11" s="4" customFormat="1" ht="30.75" customHeight="1" x14ac:dyDescent="0.2">
      <c r="A26" s="20"/>
      <c r="B26" s="25" t="s">
        <v>226</v>
      </c>
      <c r="C26" s="22" t="s">
        <v>28</v>
      </c>
      <c r="D26" s="26">
        <v>2.4920000000000001E-2</v>
      </c>
      <c r="E26" s="22"/>
      <c r="F26" s="23"/>
      <c r="G26" s="22"/>
      <c r="H26" s="23"/>
      <c r="I26" s="22"/>
      <c r="J26" s="23"/>
      <c r="K26" s="54"/>
    </row>
    <row r="27" spans="1:11" s="4" customFormat="1" ht="30.75" customHeight="1" x14ac:dyDescent="0.2">
      <c r="A27" s="20"/>
      <c r="B27" s="25" t="s">
        <v>227</v>
      </c>
      <c r="C27" s="22" t="s">
        <v>22</v>
      </c>
      <c r="D27" s="53">
        <v>20</v>
      </c>
      <c r="E27" s="22"/>
      <c r="F27" s="23"/>
      <c r="G27" s="22"/>
      <c r="H27" s="23"/>
      <c r="I27" s="22"/>
      <c r="J27" s="23"/>
      <c r="K27" s="54"/>
    </row>
    <row r="28" spans="1:11" s="4" customFormat="1" ht="44.25" customHeight="1" x14ac:dyDescent="0.2">
      <c r="A28" s="20">
        <v>15</v>
      </c>
      <c r="B28" s="93" t="s">
        <v>184</v>
      </c>
      <c r="C28" s="22" t="s">
        <v>28</v>
      </c>
      <c r="D28" s="26">
        <v>2.4569999999999999</v>
      </c>
      <c r="E28" s="22"/>
      <c r="F28" s="23"/>
      <c r="G28" s="22"/>
      <c r="H28" s="23"/>
      <c r="I28" s="22"/>
      <c r="J28" s="23"/>
      <c r="K28" s="54"/>
    </row>
    <row r="29" spans="1:11" s="4" customFormat="1" ht="30.75" customHeight="1" x14ac:dyDescent="0.2">
      <c r="A29" s="112"/>
      <c r="B29" s="25" t="s">
        <v>228</v>
      </c>
      <c r="C29" s="22" t="s">
        <v>8</v>
      </c>
      <c r="D29" s="23">
        <v>78</v>
      </c>
      <c r="E29" s="59"/>
      <c r="F29" s="60"/>
      <c r="G29" s="59"/>
      <c r="H29" s="60"/>
      <c r="I29" s="59"/>
      <c r="J29" s="60"/>
      <c r="K29" s="61"/>
    </row>
    <row r="30" spans="1:11" s="4" customFormat="1" ht="30.75" customHeight="1" x14ac:dyDescent="0.2">
      <c r="A30" s="112"/>
      <c r="B30" s="25" t="s">
        <v>229</v>
      </c>
      <c r="C30" s="22" t="s">
        <v>183</v>
      </c>
      <c r="D30" s="26">
        <v>0.72</v>
      </c>
      <c r="E30" s="59"/>
      <c r="F30" s="60"/>
      <c r="G30" s="59"/>
      <c r="H30" s="60"/>
      <c r="I30" s="59"/>
      <c r="J30" s="60"/>
      <c r="K30" s="61"/>
    </row>
    <row r="31" spans="1:11" s="4" customFormat="1" ht="30.75" customHeight="1" x14ac:dyDescent="0.2">
      <c r="A31" s="112"/>
      <c r="B31" s="25" t="s">
        <v>225</v>
      </c>
      <c r="C31" s="22" t="s">
        <v>28</v>
      </c>
      <c r="D31" s="23">
        <f>6.4*10.8/1000</f>
        <v>6.9120000000000001E-2</v>
      </c>
      <c r="E31" s="59"/>
      <c r="F31" s="60"/>
      <c r="G31" s="59"/>
      <c r="H31" s="60"/>
      <c r="I31" s="59"/>
      <c r="J31" s="60"/>
      <c r="K31" s="61"/>
    </row>
    <row r="32" spans="1:11" s="4" customFormat="1" ht="38.25" customHeight="1" x14ac:dyDescent="0.2">
      <c r="A32" s="112">
        <v>16</v>
      </c>
      <c r="B32" s="93" t="s">
        <v>244</v>
      </c>
      <c r="C32" s="22" t="s">
        <v>8</v>
      </c>
      <c r="D32" s="60">
        <v>27</v>
      </c>
      <c r="E32" s="59"/>
      <c r="F32" s="60"/>
      <c r="G32" s="59"/>
      <c r="H32" s="60"/>
      <c r="I32" s="59"/>
      <c r="J32" s="60"/>
      <c r="K32" s="61"/>
    </row>
    <row r="33" spans="1:13" s="4" customFormat="1" ht="37.5" customHeight="1" x14ac:dyDescent="0.2">
      <c r="A33" s="112">
        <v>17</v>
      </c>
      <c r="B33" s="93" t="s">
        <v>245</v>
      </c>
      <c r="C33" s="22" t="s">
        <v>22</v>
      </c>
      <c r="D33" s="60">
        <v>1</v>
      </c>
      <c r="E33" s="59"/>
      <c r="F33" s="60"/>
      <c r="G33" s="59"/>
      <c r="H33" s="60"/>
      <c r="I33" s="59"/>
      <c r="J33" s="60"/>
      <c r="K33" s="61"/>
    </row>
    <row r="34" spans="1:13" s="4" customFormat="1" ht="41.25" customHeight="1" x14ac:dyDescent="0.2">
      <c r="A34" s="62">
        <v>18</v>
      </c>
      <c r="B34" s="94" t="s">
        <v>240</v>
      </c>
      <c r="C34" s="63" t="s">
        <v>7</v>
      </c>
      <c r="D34" s="60">
        <v>1.2</v>
      </c>
      <c r="E34" s="59"/>
      <c r="F34" s="60"/>
      <c r="G34" s="59"/>
      <c r="H34" s="60"/>
      <c r="I34" s="59"/>
      <c r="J34" s="60"/>
      <c r="K34" s="61"/>
      <c r="M34" s="58"/>
    </row>
    <row r="35" spans="1:13" s="4" customFormat="1" ht="55.5" customHeight="1" x14ac:dyDescent="0.2">
      <c r="A35" s="64">
        <v>19</v>
      </c>
      <c r="B35" s="25" t="s">
        <v>100</v>
      </c>
      <c r="C35" s="24" t="s">
        <v>7</v>
      </c>
      <c r="D35" s="95">
        <v>0.8</v>
      </c>
      <c r="E35" s="22"/>
      <c r="F35" s="23"/>
      <c r="G35" s="22"/>
      <c r="H35" s="23"/>
      <c r="I35" s="22"/>
      <c r="J35" s="23"/>
      <c r="K35" s="54"/>
    </row>
    <row r="36" spans="1:13" s="4" customFormat="1" ht="72.75" customHeight="1" x14ac:dyDescent="0.2">
      <c r="A36" s="20">
        <v>20</v>
      </c>
      <c r="B36" s="93" t="s">
        <v>185</v>
      </c>
      <c r="C36" s="22" t="s">
        <v>7</v>
      </c>
      <c r="D36" s="23">
        <v>1.2</v>
      </c>
      <c r="E36" s="22"/>
      <c r="F36" s="23"/>
      <c r="G36" s="22"/>
      <c r="H36" s="23"/>
      <c r="I36" s="22"/>
      <c r="J36" s="23"/>
      <c r="K36" s="54"/>
    </row>
    <row r="37" spans="1:13" s="4" customFormat="1" ht="29.25" customHeight="1" x14ac:dyDescent="0.2">
      <c r="A37" s="20">
        <v>21</v>
      </c>
      <c r="B37" s="93" t="s">
        <v>92</v>
      </c>
      <c r="C37" s="22" t="s">
        <v>28</v>
      </c>
      <c r="D37" s="26">
        <v>1.5170879799999999</v>
      </c>
      <c r="E37" s="22"/>
      <c r="F37" s="23"/>
      <c r="G37" s="22"/>
      <c r="H37" s="23"/>
      <c r="I37" s="22"/>
      <c r="J37" s="23"/>
      <c r="K37" s="54"/>
    </row>
    <row r="38" spans="1:13" s="4" customFormat="1" ht="27.75" customHeight="1" x14ac:dyDescent="0.2">
      <c r="A38" s="20"/>
      <c r="B38" s="25" t="s">
        <v>93</v>
      </c>
      <c r="C38" s="22" t="s">
        <v>8</v>
      </c>
      <c r="D38" s="23">
        <v>6</v>
      </c>
      <c r="E38" s="23"/>
      <c r="F38" s="23"/>
      <c r="G38" s="22"/>
      <c r="H38" s="23"/>
      <c r="I38" s="22"/>
      <c r="J38" s="23"/>
      <c r="K38" s="54"/>
    </row>
    <row r="39" spans="1:13" s="4" customFormat="1" ht="27.75" customHeight="1" x14ac:dyDescent="0.2">
      <c r="A39" s="20"/>
      <c r="B39" s="25" t="s">
        <v>94</v>
      </c>
      <c r="C39" s="22" t="s">
        <v>8</v>
      </c>
      <c r="D39" s="23">
        <v>30</v>
      </c>
      <c r="E39" s="23"/>
      <c r="F39" s="23"/>
      <c r="G39" s="22"/>
      <c r="H39" s="23"/>
      <c r="I39" s="22"/>
      <c r="J39" s="23"/>
      <c r="K39" s="54"/>
    </row>
    <row r="40" spans="1:13" s="4" customFormat="1" ht="27.75" customHeight="1" x14ac:dyDescent="0.2">
      <c r="A40" s="20"/>
      <c r="B40" s="25" t="s">
        <v>95</v>
      </c>
      <c r="C40" s="22" t="s">
        <v>20</v>
      </c>
      <c r="D40" s="23">
        <v>6.2</v>
      </c>
      <c r="E40" s="23"/>
      <c r="F40" s="23"/>
      <c r="G40" s="22"/>
      <c r="H40" s="23"/>
      <c r="I40" s="22"/>
      <c r="J40" s="23"/>
      <c r="K40" s="54"/>
    </row>
    <row r="41" spans="1:13" s="4" customFormat="1" ht="27.75" customHeight="1" x14ac:dyDescent="0.2">
      <c r="A41" s="20"/>
      <c r="B41" s="25" t="s">
        <v>186</v>
      </c>
      <c r="C41" s="22" t="s">
        <v>20</v>
      </c>
      <c r="D41" s="23">
        <v>2.5299999999999998</v>
      </c>
      <c r="E41" s="23"/>
      <c r="F41" s="23"/>
      <c r="G41" s="22"/>
      <c r="H41" s="23"/>
      <c r="I41" s="22"/>
      <c r="J41" s="23"/>
      <c r="K41" s="54"/>
    </row>
    <row r="42" spans="1:13" s="4" customFormat="1" ht="27.75" customHeight="1" x14ac:dyDescent="0.2">
      <c r="A42" s="20"/>
      <c r="B42" s="25" t="s">
        <v>101</v>
      </c>
      <c r="C42" s="22" t="s">
        <v>20</v>
      </c>
      <c r="D42" s="23">
        <v>0.64000000000000012</v>
      </c>
      <c r="E42" s="23"/>
      <c r="F42" s="23"/>
      <c r="G42" s="22"/>
      <c r="H42" s="23"/>
      <c r="I42" s="22"/>
      <c r="J42" s="23"/>
      <c r="K42" s="54"/>
    </row>
    <row r="43" spans="1:13" s="4" customFormat="1" ht="34.5" customHeight="1" x14ac:dyDescent="0.2">
      <c r="A43" s="20"/>
      <c r="B43" s="25" t="s">
        <v>230</v>
      </c>
      <c r="C43" s="22" t="s">
        <v>20</v>
      </c>
      <c r="D43" s="23">
        <f>6.3</f>
        <v>6.3</v>
      </c>
      <c r="E43" s="23"/>
      <c r="F43" s="23"/>
      <c r="G43" s="22"/>
      <c r="H43" s="23"/>
      <c r="I43" s="22"/>
      <c r="J43" s="23"/>
      <c r="K43" s="54"/>
    </row>
    <row r="44" spans="1:13" s="4" customFormat="1" ht="34.5" customHeight="1" x14ac:dyDescent="0.2">
      <c r="A44" s="20"/>
      <c r="B44" s="25" t="s">
        <v>231</v>
      </c>
      <c r="C44" s="22" t="s">
        <v>20</v>
      </c>
      <c r="D44" s="23">
        <v>2.5299999999999998</v>
      </c>
      <c r="E44" s="23"/>
      <c r="F44" s="23"/>
      <c r="G44" s="22"/>
      <c r="H44" s="23"/>
      <c r="I44" s="22"/>
      <c r="J44" s="23"/>
      <c r="K44" s="54"/>
    </row>
    <row r="45" spans="1:13" s="4" customFormat="1" ht="27.75" customHeight="1" x14ac:dyDescent="0.2">
      <c r="A45" s="20"/>
      <c r="B45" s="25" t="s">
        <v>96</v>
      </c>
      <c r="C45" s="22" t="s">
        <v>28</v>
      </c>
      <c r="D45" s="26">
        <v>0.12562999999999999</v>
      </c>
      <c r="E45" s="23"/>
      <c r="F45" s="23"/>
      <c r="G45" s="22"/>
      <c r="H45" s="23"/>
      <c r="I45" s="22"/>
      <c r="J45" s="23"/>
      <c r="K45" s="54"/>
    </row>
    <row r="46" spans="1:13" s="4" customFormat="1" ht="27.75" customHeight="1" x14ac:dyDescent="0.2">
      <c r="A46" s="20"/>
      <c r="B46" s="25" t="s">
        <v>90</v>
      </c>
      <c r="C46" s="22" t="s">
        <v>21</v>
      </c>
      <c r="D46" s="26">
        <v>11.760466020959997</v>
      </c>
      <c r="E46" s="23"/>
      <c r="F46" s="23"/>
      <c r="G46" s="22"/>
      <c r="H46" s="23"/>
      <c r="I46" s="22"/>
      <c r="J46" s="23"/>
      <c r="K46" s="54"/>
    </row>
    <row r="47" spans="1:13" s="4" customFormat="1" ht="27.75" customHeight="1" x14ac:dyDescent="0.2">
      <c r="A47" s="20"/>
      <c r="B47" s="25" t="s">
        <v>91</v>
      </c>
      <c r="C47" s="22" t="s">
        <v>21</v>
      </c>
      <c r="D47" s="26">
        <v>102.90407768339999</v>
      </c>
      <c r="E47" s="23"/>
      <c r="F47" s="23"/>
      <c r="G47" s="22"/>
      <c r="H47" s="23"/>
      <c r="I47" s="22"/>
      <c r="J47" s="23"/>
      <c r="K47" s="54"/>
    </row>
    <row r="48" spans="1:13" s="4" customFormat="1" ht="27.75" customHeight="1" x14ac:dyDescent="0.2">
      <c r="A48" s="20"/>
      <c r="B48" s="25" t="s">
        <v>32</v>
      </c>
      <c r="C48" s="22" t="s">
        <v>21</v>
      </c>
      <c r="D48" s="26">
        <v>3.0796885993999994</v>
      </c>
      <c r="E48" s="23"/>
      <c r="F48" s="23"/>
      <c r="G48" s="22"/>
      <c r="H48" s="23"/>
      <c r="I48" s="22"/>
      <c r="J48" s="23"/>
      <c r="K48" s="54"/>
    </row>
    <row r="49" spans="1:13" s="4" customFormat="1" ht="41.25" customHeight="1" x14ac:dyDescent="0.2">
      <c r="A49" s="62">
        <v>22</v>
      </c>
      <c r="B49" s="94" t="s">
        <v>241</v>
      </c>
      <c r="C49" s="63" t="s">
        <v>7</v>
      </c>
      <c r="D49" s="60">
        <v>1.2</v>
      </c>
      <c r="E49" s="59"/>
      <c r="F49" s="60"/>
      <c r="G49" s="59"/>
      <c r="H49" s="60"/>
      <c r="I49" s="59"/>
      <c r="J49" s="60"/>
      <c r="K49" s="61"/>
      <c r="M49" s="58"/>
    </row>
    <row r="50" spans="1:13" s="4" customFormat="1" ht="55.5" customHeight="1" x14ac:dyDescent="0.2">
      <c r="A50" s="64">
        <v>23</v>
      </c>
      <c r="B50" s="25" t="s">
        <v>99</v>
      </c>
      <c r="C50" s="24" t="s">
        <v>7</v>
      </c>
      <c r="D50" s="95">
        <v>0.8</v>
      </c>
      <c r="E50" s="22"/>
      <c r="F50" s="23"/>
      <c r="G50" s="22"/>
      <c r="H50" s="23"/>
      <c r="I50" s="22"/>
      <c r="J50" s="23"/>
      <c r="K50" s="54"/>
    </row>
    <row r="51" spans="1:13" s="4" customFormat="1" ht="70.5" customHeight="1" x14ac:dyDescent="0.2">
      <c r="A51" s="20">
        <v>24</v>
      </c>
      <c r="B51" s="93" t="s">
        <v>187</v>
      </c>
      <c r="C51" s="22" t="s">
        <v>7</v>
      </c>
      <c r="D51" s="23">
        <v>1.2</v>
      </c>
      <c r="E51" s="22"/>
      <c r="F51" s="23"/>
      <c r="G51" s="22"/>
      <c r="H51" s="23"/>
      <c r="I51" s="22"/>
      <c r="J51" s="23"/>
      <c r="K51" s="54"/>
    </row>
    <row r="52" spans="1:13" s="4" customFormat="1" ht="27.75" customHeight="1" x14ac:dyDescent="0.2">
      <c r="A52" s="20">
        <v>25</v>
      </c>
      <c r="B52" s="93" t="s">
        <v>97</v>
      </c>
      <c r="C52" s="22" t="s">
        <v>28</v>
      </c>
      <c r="D52" s="26">
        <v>3.5075200108</v>
      </c>
      <c r="E52" s="22"/>
      <c r="F52" s="23"/>
      <c r="G52" s="22"/>
      <c r="H52" s="23"/>
      <c r="I52" s="22"/>
      <c r="J52" s="23"/>
      <c r="K52" s="54"/>
    </row>
    <row r="53" spans="1:13" s="4" customFormat="1" ht="27.75" customHeight="1" x14ac:dyDescent="0.2">
      <c r="A53" s="20"/>
      <c r="B53" s="25" t="s">
        <v>98</v>
      </c>
      <c r="C53" s="22" t="s">
        <v>8</v>
      </c>
      <c r="D53" s="23">
        <v>6.6</v>
      </c>
      <c r="E53" s="23"/>
      <c r="F53" s="23"/>
      <c r="G53" s="22"/>
      <c r="H53" s="23"/>
      <c r="I53" s="22"/>
      <c r="J53" s="23"/>
      <c r="K53" s="54"/>
    </row>
    <row r="54" spans="1:13" s="4" customFormat="1" ht="27.75" customHeight="1" x14ac:dyDescent="0.2">
      <c r="A54" s="20"/>
      <c r="B54" s="25" t="s">
        <v>94</v>
      </c>
      <c r="C54" s="22" t="s">
        <v>8</v>
      </c>
      <c r="D54" s="23">
        <v>30</v>
      </c>
      <c r="E54" s="23"/>
      <c r="F54" s="23"/>
      <c r="G54" s="22"/>
      <c r="H54" s="23"/>
      <c r="I54" s="22"/>
      <c r="J54" s="23"/>
      <c r="K54" s="54"/>
    </row>
    <row r="55" spans="1:13" s="4" customFormat="1" ht="27.75" customHeight="1" x14ac:dyDescent="0.2">
      <c r="A55" s="20"/>
      <c r="B55" s="25" t="s">
        <v>95</v>
      </c>
      <c r="C55" s="22" t="s">
        <v>20</v>
      </c>
      <c r="D55" s="23">
        <v>6.2</v>
      </c>
      <c r="E55" s="23"/>
      <c r="F55" s="23"/>
      <c r="G55" s="22"/>
      <c r="H55" s="23"/>
      <c r="I55" s="22"/>
      <c r="J55" s="23"/>
      <c r="K55" s="54"/>
    </row>
    <row r="56" spans="1:13" s="4" customFormat="1" ht="27.75" customHeight="1" x14ac:dyDescent="0.2">
      <c r="A56" s="20"/>
      <c r="B56" s="25" t="s">
        <v>186</v>
      </c>
      <c r="C56" s="22" t="s">
        <v>20</v>
      </c>
      <c r="D56" s="23">
        <v>2.5299999999999998</v>
      </c>
      <c r="E56" s="23"/>
      <c r="F56" s="23"/>
      <c r="G56" s="22"/>
      <c r="H56" s="23"/>
      <c r="I56" s="22"/>
      <c r="J56" s="23"/>
      <c r="K56" s="54"/>
    </row>
    <row r="57" spans="1:13" s="4" customFormat="1" ht="27.75" customHeight="1" x14ac:dyDescent="0.2">
      <c r="A57" s="20"/>
      <c r="B57" s="25" t="s">
        <v>101</v>
      </c>
      <c r="C57" s="22" t="s">
        <v>20</v>
      </c>
      <c r="D57" s="23">
        <v>0.64000000000000012</v>
      </c>
      <c r="E57" s="23"/>
      <c r="F57" s="23"/>
      <c r="G57" s="22"/>
      <c r="H57" s="23"/>
      <c r="I57" s="22"/>
      <c r="J57" s="23"/>
      <c r="K57" s="54"/>
    </row>
    <row r="58" spans="1:13" s="4" customFormat="1" ht="27.75" customHeight="1" x14ac:dyDescent="0.2">
      <c r="A58" s="20"/>
      <c r="B58" s="25" t="s">
        <v>96</v>
      </c>
      <c r="C58" s="22" t="s">
        <v>28</v>
      </c>
      <c r="D58" s="26">
        <v>0.12562999999999999</v>
      </c>
      <c r="E58" s="23"/>
      <c r="F58" s="23"/>
      <c r="G58" s="22"/>
      <c r="H58" s="23"/>
      <c r="I58" s="22"/>
      <c r="J58" s="23"/>
      <c r="K58" s="54"/>
    </row>
    <row r="59" spans="1:13" s="4" customFormat="1" ht="34.5" customHeight="1" x14ac:dyDescent="0.2">
      <c r="A59" s="20"/>
      <c r="B59" s="25" t="s">
        <v>230</v>
      </c>
      <c r="C59" s="22" t="s">
        <v>20</v>
      </c>
      <c r="D59" s="23">
        <f>6.3</f>
        <v>6.3</v>
      </c>
      <c r="E59" s="23"/>
      <c r="F59" s="23"/>
      <c r="G59" s="22"/>
      <c r="H59" s="23"/>
      <c r="I59" s="22"/>
      <c r="J59" s="23"/>
      <c r="K59" s="54"/>
    </row>
    <row r="60" spans="1:13" s="4" customFormat="1" ht="34.5" customHeight="1" x14ac:dyDescent="0.2">
      <c r="A60" s="20"/>
      <c r="B60" s="25" t="s">
        <v>231</v>
      </c>
      <c r="C60" s="22" t="s">
        <v>20</v>
      </c>
      <c r="D60" s="23">
        <v>2.5299999999999998</v>
      </c>
      <c r="E60" s="23"/>
      <c r="F60" s="23"/>
      <c r="G60" s="22"/>
      <c r="H60" s="23"/>
      <c r="I60" s="22"/>
      <c r="J60" s="23"/>
      <c r="K60" s="54"/>
    </row>
    <row r="61" spans="1:13" s="4" customFormat="1" ht="27.75" customHeight="1" x14ac:dyDescent="0.2">
      <c r="A61" s="20"/>
      <c r="B61" s="25" t="s">
        <v>90</v>
      </c>
      <c r="C61" s="22" t="s">
        <v>21</v>
      </c>
      <c r="D61" s="26">
        <v>27.190295123721601</v>
      </c>
      <c r="E61" s="23"/>
      <c r="F61" s="23"/>
      <c r="G61" s="22"/>
      <c r="H61" s="23"/>
      <c r="I61" s="22"/>
      <c r="J61" s="23"/>
      <c r="K61" s="54"/>
    </row>
    <row r="62" spans="1:13" s="4" customFormat="1" ht="27.75" customHeight="1" x14ac:dyDescent="0.2">
      <c r="A62" s="20"/>
      <c r="B62" s="25" t="s">
        <v>91</v>
      </c>
      <c r="C62" s="22" t="s">
        <v>21</v>
      </c>
      <c r="D62" s="26">
        <v>237.91508233256403</v>
      </c>
      <c r="E62" s="23"/>
      <c r="F62" s="23"/>
      <c r="G62" s="22"/>
      <c r="H62" s="23"/>
      <c r="I62" s="22"/>
      <c r="J62" s="23"/>
      <c r="K62" s="54"/>
    </row>
    <row r="63" spans="1:13" s="4" customFormat="1" ht="27.75" customHeight="1" x14ac:dyDescent="0.2">
      <c r="A63" s="20"/>
      <c r="B63" s="25" t="s">
        <v>32</v>
      </c>
      <c r="C63" s="22" t="s">
        <v>21</v>
      </c>
      <c r="D63" s="26">
        <v>7.1202656219239993</v>
      </c>
      <c r="E63" s="23"/>
      <c r="F63" s="23"/>
      <c r="G63" s="22"/>
      <c r="H63" s="23"/>
      <c r="I63" s="22"/>
      <c r="J63" s="23"/>
      <c r="K63" s="54"/>
    </row>
    <row r="64" spans="1:13" s="4" customFormat="1" ht="57" customHeight="1" x14ac:dyDescent="0.2">
      <c r="A64" s="20">
        <v>26</v>
      </c>
      <c r="B64" s="93" t="s">
        <v>188</v>
      </c>
      <c r="C64" s="22" t="s">
        <v>179</v>
      </c>
      <c r="D64" s="23">
        <v>25.92</v>
      </c>
      <c r="E64" s="22"/>
      <c r="F64" s="23"/>
      <c r="G64" s="22"/>
      <c r="H64" s="23"/>
      <c r="I64" s="22"/>
      <c r="J64" s="23"/>
      <c r="K64" s="54"/>
    </row>
    <row r="65" spans="1:253" s="4" customFormat="1" ht="57" customHeight="1" x14ac:dyDescent="0.2">
      <c r="A65" s="20">
        <v>27</v>
      </c>
      <c r="B65" s="93" t="s">
        <v>189</v>
      </c>
      <c r="C65" s="22" t="s">
        <v>179</v>
      </c>
      <c r="D65" s="53">
        <v>0.3</v>
      </c>
      <c r="E65" s="22"/>
      <c r="F65" s="23"/>
      <c r="G65" s="22"/>
      <c r="H65" s="23"/>
      <c r="I65" s="22"/>
      <c r="J65" s="23"/>
      <c r="K65" s="54"/>
    </row>
    <row r="66" spans="1:253" s="4" customFormat="1" ht="34.5" customHeight="1" x14ac:dyDescent="0.2">
      <c r="A66" s="20">
        <v>28</v>
      </c>
      <c r="B66" s="93" t="s">
        <v>190</v>
      </c>
      <c r="C66" s="22" t="s">
        <v>179</v>
      </c>
      <c r="D66" s="23">
        <v>10.67</v>
      </c>
      <c r="E66" s="22"/>
      <c r="F66" s="23"/>
      <c r="G66" s="22"/>
      <c r="H66" s="23"/>
      <c r="I66" s="22"/>
      <c r="J66" s="23"/>
      <c r="K66" s="54"/>
      <c r="M66" s="58"/>
    </row>
    <row r="67" spans="1:253" s="4" customFormat="1" ht="36.75" customHeight="1" x14ac:dyDescent="0.2">
      <c r="A67" s="20">
        <v>29</v>
      </c>
      <c r="B67" s="93" t="s">
        <v>232</v>
      </c>
      <c r="C67" s="22" t="s">
        <v>7</v>
      </c>
      <c r="D67" s="23">
        <v>13</v>
      </c>
      <c r="E67" s="22"/>
      <c r="F67" s="23"/>
      <c r="G67" s="22"/>
      <c r="H67" s="23"/>
      <c r="I67" s="22"/>
      <c r="J67" s="23"/>
      <c r="K67" s="54"/>
      <c r="M67" s="58"/>
    </row>
    <row r="68" spans="1:253" s="4" customFormat="1" ht="57" customHeight="1" x14ac:dyDescent="0.2">
      <c r="A68" s="20">
        <v>30</v>
      </c>
      <c r="B68" s="25" t="s">
        <v>233</v>
      </c>
      <c r="C68" s="22" t="s">
        <v>28</v>
      </c>
      <c r="D68" s="23">
        <v>20.8</v>
      </c>
      <c r="E68" s="22"/>
      <c r="F68" s="23"/>
      <c r="G68" s="22"/>
      <c r="H68" s="23"/>
      <c r="I68" s="22"/>
      <c r="J68" s="23"/>
      <c r="K68" s="54"/>
      <c r="M68" s="58"/>
    </row>
    <row r="69" spans="1:253" ht="59.25" customHeight="1" x14ac:dyDescent="0.2">
      <c r="A69" s="27">
        <v>31</v>
      </c>
      <c r="B69" s="74" t="s">
        <v>222</v>
      </c>
      <c r="C69" s="28" t="s">
        <v>7</v>
      </c>
      <c r="D69" s="29">
        <v>48.04</v>
      </c>
      <c r="E69" s="28"/>
      <c r="F69" s="29"/>
      <c r="G69" s="28"/>
      <c r="H69" s="29"/>
      <c r="I69" s="28"/>
      <c r="J69" s="29"/>
      <c r="K69" s="54"/>
    </row>
    <row r="70" spans="1:253" s="4" customFormat="1" ht="72.75" customHeight="1" x14ac:dyDescent="0.2">
      <c r="A70" s="20">
        <v>32</v>
      </c>
      <c r="B70" s="93" t="s">
        <v>235</v>
      </c>
      <c r="C70" s="22" t="s">
        <v>183</v>
      </c>
      <c r="D70" s="23">
        <v>70.27</v>
      </c>
      <c r="E70" s="22"/>
      <c r="F70" s="23"/>
      <c r="G70" s="22"/>
      <c r="H70" s="23"/>
      <c r="I70" s="22"/>
      <c r="J70" s="23"/>
      <c r="K70" s="54"/>
      <c r="M70" s="58"/>
    </row>
    <row r="71" spans="1:253" s="4" customFormat="1" ht="45" customHeight="1" x14ac:dyDescent="0.2">
      <c r="A71" s="20"/>
      <c r="B71" s="81" t="s">
        <v>191</v>
      </c>
      <c r="C71" s="22"/>
      <c r="D71" s="23"/>
      <c r="E71" s="22"/>
      <c r="F71" s="23"/>
      <c r="G71" s="23"/>
      <c r="H71" s="23"/>
      <c r="I71" s="22"/>
      <c r="J71" s="23"/>
      <c r="K71" s="54"/>
    </row>
    <row r="72" spans="1:253" ht="48.75" customHeight="1" x14ac:dyDescent="0.2">
      <c r="A72" s="27">
        <v>33</v>
      </c>
      <c r="B72" s="74" t="s">
        <v>192</v>
      </c>
      <c r="C72" s="28" t="s">
        <v>183</v>
      </c>
      <c r="D72" s="29">
        <f>341+64</f>
        <v>405</v>
      </c>
      <c r="E72" s="28"/>
      <c r="F72" s="29"/>
      <c r="G72" s="28"/>
      <c r="H72" s="29"/>
      <c r="I72" s="28"/>
      <c r="J72" s="29"/>
      <c r="K72" s="54"/>
    </row>
    <row r="73" spans="1:253" ht="39.75" customHeight="1" x14ac:dyDescent="0.2">
      <c r="A73" s="27">
        <v>34</v>
      </c>
      <c r="B73" s="74" t="s">
        <v>51</v>
      </c>
      <c r="C73" s="28" t="s">
        <v>7</v>
      </c>
      <c r="D73" s="29">
        <v>14.14</v>
      </c>
      <c r="E73" s="28"/>
      <c r="F73" s="29"/>
      <c r="G73" s="28"/>
      <c r="H73" s="29"/>
      <c r="I73" s="28"/>
      <c r="J73" s="29"/>
      <c r="K73" s="54"/>
    </row>
    <row r="74" spans="1:253" s="4" customFormat="1" ht="89.25" customHeight="1" x14ac:dyDescent="0.2">
      <c r="A74" s="64">
        <v>35</v>
      </c>
      <c r="B74" s="25" t="s">
        <v>103</v>
      </c>
      <c r="C74" s="24" t="s">
        <v>20</v>
      </c>
      <c r="D74" s="95">
        <v>68.8</v>
      </c>
      <c r="E74" s="22"/>
      <c r="F74" s="23"/>
      <c r="G74" s="22"/>
      <c r="H74" s="23"/>
      <c r="I74" s="22"/>
      <c r="J74" s="23"/>
      <c r="K74" s="54"/>
    </row>
    <row r="75" spans="1:253" ht="38.25" customHeight="1" x14ac:dyDescent="0.3">
      <c r="A75" s="67" t="s">
        <v>148</v>
      </c>
      <c r="B75" s="30" t="s">
        <v>52</v>
      </c>
      <c r="C75" s="28" t="s">
        <v>20</v>
      </c>
      <c r="D75" s="95">
        <f>135+88</f>
        <v>223</v>
      </c>
      <c r="E75" s="69"/>
      <c r="F75" s="70"/>
      <c r="G75" s="71"/>
      <c r="H75" s="72"/>
      <c r="I75" s="68"/>
      <c r="J75" s="70"/>
      <c r="K75" s="54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  <c r="IH75" s="66"/>
      <c r="II75" s="66"/>
      <c r="IJ75" s="66"/>
      <c r="IK75" s="66"/>
      <c r="IL75" s="66"/>
      <c r="IM75" s="66"/>
      <c r="IN75" s="66"/>
      <c r="IO75" s="66"/>
      <c r="IP75" s="66"/>
      <c r="IQ75" s="66"/>
    </row>
    <row r="76" spans="1:253" ht="38.25" customHeight="1" x14ac:dyDescent="0.3">
      <c r="A76" s="67" t="s">
        <v>177</v>
      </c>
      <c r="B76" s="30" t="s">
        <v>112</v>
      </c>
      <c r="C76" s="28" t="s">
        <v>72</v>
      </c>
      <c r="D76" s="104">
        <v>172</v>
      </c>
      <c r="E76" s="69"/>
      <c r="F76" s="70"/>
      <c r="G76" s="71"/>
      <c r="H76" s="72"/>
      <c r="I76" s="68"/>
      <c r="J76" s="70"/>
      <c r="K76" s="54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  <c r="IE76" s="66"/>
      <c r="IF76" s="66"/>
      <c r="IG76" s="66"/>
      <c r="IH76" s="66"/>
      <c r="II76" s="66"/>
      <c r="IJ76" s="66"/>
      <c r="IK76" s="66"/>
      <c r="IL76" s="66"/>
      <c r="IM76" s="66"/>
      <c r="IN76" s="66"/>
      <c r="IO76" s="66"/>
      <c r="IP76" s="66"/>
      <c r="IQ76" s="66"/>
    </row>
    <row r="77" spans="1:253" s="111" customFormat="1" ht="52.5" customHeight="1" x14ac:dyDescent="0.3">
      <c r="A77" s="67" t="s">
        <v>149</v>
      </c>
      <c r="B77" s="30" t="s">
        <v>236</v>
      </c>
      <c r="C77" s="28" t="s">
        <v>20</v>
      </c>
      <c r="D77" s="104">
        <v>120</v>
      </c>
      <c r="E77" s="69"/>
      <c r="F77" s="70"/>
      <c r="G77" s="71"/>
      <c r="H77" s="72"/>
      <c r="I77" s="68"/>
      <c r="J77" s="70"/>
      <c r="K77" s="54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6"/>
      <c r="HR77" s="66"/>
      <c r="HS77" s="66"/>
      <c r="HT77" s="66"/>
      <c r="HU77" s="66"/>
      <c r="HV77" s="66"/>
      <c r="HW77" s="66"/>
      <c r="HX77" s="66"/>
      <c r="HY77" s="66"/>
      <c r="HZ77" s="66"/>
      <c r="IA77" s="66"/>
      <c r="IB77" s="66"/>
      <c r="IC77" s="66"/>
      <c r="ID77" s="66"/>
      <c r="IE77" s="66"/>
      <c r="IF77" s="66"/>
      <c r="IG77" s="66"/>
      <c r="IH77" s="66"/>
      <c r="II77" s="66"/>
      <c r="IJ77" s="66"/>
      <c r="IK77" s="66"/>
      <c r="IL77" s="66"/>
      <c r="IM77" s="66"/>
      <c r="IN77" s="66"/>
      <c r="IO77" s="66"/>
      <c r="IP77" s="66"/>
      <c r="IQ77" s="66"/>
    </row>
    <row r="78" spans="1:253" s="111" customFormat="1" ht="38.25" customHeight="1" x14ac:dyDescent="0.3">
      <c r="A78" s="67" t="s">
        <v>178</v>
      </c>
      <c r="B78" s="30" t="s">
        <v>243</v>
      </c>
      <c r="C78" s="28" t="s">
        <v>20</v>
      </c>
      <c r="D78" s="95">
        <v>258</v>
      </c>
      <c r="E78" s="69"/>
      <c r="F78" s="70"/>
      <c r="G78" s="71"/>
      <c r="H78" s="72"/>
      <c r="I78" s="68"/>
      <c r="J78" s="70"/>
      <c r="K78" s="54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  <c r="ID78" s="66"/>
      <c r="IE78" s="66"/>
      <c r="IF78" s="66"/>
      <c r="IG78" s="66"/>
      <c r="IH78" s="66"/>
      <c r="II78" s="66"/>
      <c r="IJ78" s="66"/>
      <c r="IK78" s="66"/>
      <c r="IL78" s="66"/>
      <c r="IM78" s="66"/>
      <c r="IN78" s="66"/>
      <c r="IO78" s="66"/>
      <c r="IP78" s="66"/>
      <c r="IQ78" s="66"/>
    </row>
    <row r="79" spans="1:253" ht="35.25" customHeight="1" x14ac:dyDescent="0.3">
      <c r="A79" s="33" t="s">
        <v>150</v>
      </c>
      <c r="B79" s="30" t="s">
        <v>73</v>
      </c>
      <c r="C79" s="28" t="s">
        <v>20</v>
      </c>
      <c r="D79" s="73">
        <f>770.8+212.8</f>
        <v>983.59999999999991</v>
      </c>
      <c r="E79" s="69"/>
      <c r="F79" s="70"/>
      <c r="G79" s="71"/>
      <c r="H79" s="72"/>
      <c r="I79" s="68"/>
      <c r="J79" s="70"/>
      <c r="K79" s="54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6"/>
      <c r="HR79" s="66"/>
      <c r="HS79" s="66"/>
      <c r="HT79" s="66"/>
      <c r="HU79" s="66"/>
      <c r="HV79" s="66"/>
      <c r="HW79" s="66"/>
      <c r="HX79" s="66"/>
      <c r="HY79" s="66"/>
      <c r="HZ79" s="66"/>
      <c r="IA79" s="66"/>
      <c r="IB79" s="66"/>
      <c r="IC79" s="66"/>
      <c r="ID79" s="66"/>
      <c r="IE79" s="66"/>
      <c r="IF79" s="66"/>
      <c r="IG79" s="66"/>
      <c r="IH79" s="66"/>
      <c r="II79" s="66"/>
      <c r="IJ79" s="66"/>
      <c r="IK79" s="66"/>
      <c r="IL79" s="66"/>
      <c r="IM79" s="66"/>
      <c r="IN79" s="66"/>
      <c r="IO79" s="66"/>
      <c r="IP79" s="66"/>
      <c r="IQ79" s="66"/>
      <c r="IR79" s="66"/>
      <c r="IS79" s="66"/>
    </row>
    <row r="80" spans="1:253" ht="39.75" customHeight="1" x14ac:dyDescent="0.3">
      <c r="A80" s="33" t="s">
        <v>151</v>
      </c>
      <c r="B80" s="30" t="s">
        <v>193</v>
      </c>
      <c r="C80" s="28" t="s">
        <v>20</v>
      </c>
      <c r="D80" s="104">
        <f>398</f>
        <v>398</v>
      </c>
      <c r="E80" s="69"/>
      <c r="F80" s="70"/>
      <c r="G80" s="71"/>
      <c r="H80" s="72"/>
      <c r="I80" s="68"/>
      <c r="J80" s="70"/>
      <c r="K80" s="54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6"/>
      <c r="HM80" s="66"/>
      <c r="HN80" s="66"/>
      <c r="HO80" s="66"/>
      <c r="HP80" s="66"/>
      <c r="HQ80" s="66"/>
      <c r="HR80" s="66"/>
      <c r="HS80" s="66"/>
      <c r="HT80" s="66"/>
      <c r="HU80" s="66"/>
      <c r="HV80" s="66"/>
      <c r="HW80" s="66"/>
      <c r="HX80" s="66"/>
      <c r="HY80" s="66"/>
      <c r="HZ80" s="66"/>
      <c r="IA80" s="66"/>
      <c r="IB80" s="66"/>
      <c r="IC80" s="66"/>
      <c r="ID80" s="66"/>
      <c r="IE80" s="66"/>
      <c r="IF80" s="66"/>
      <c r="IG80" s="66"/>
      <c r="IH80" s="66"/>
      <c r="II80" s="66"/>
      <c r="IJ80" s="66"/>
      <c r="IK80" s="66"/>
      <c r="IL80" s="66"/>
      <c r="IM80" s="66"/>
      <c r="IN80" s="66"/>
      <c r="IO80" s="66"/>
      <c r="IP80" s="66"/>
      <c r="IQ80" s="66"/>
      <c r="IR80" s="66"/>
      <c r="IS80" s="66"/>
    </row>
    <row r="81" spans="1:253" ht="39.75" customHeight="1" x14ac:dyDescent="0.3">
      <c r="A81" s="33" t="s">
        <v>152</v>
      </c>
      <c r="B81" s="30" t="s">
        <v>194</v>
      </c>
      <c r="C81" s="28" t="s">
        <v>20</v>
      </c>
      <c r="D81" s="73">
        <v>122</v>
      </c>
      <c r="E81" s="69"/>
      <c r="F81" s="70"/>
      <c r="G81" s="71"/>
      <c r="H81" s="72"/>
      <c r="I81" s="68"/>
      <c r="J81" s="70"/>
      <c r="K81" s="54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  <c r="IH81" s="66"/>
      <c r="II81" s="66"/>
      <c r="IJ81" s="66"/>
      <c r="IK81" s="66"/>
      <c r="IL81" s="66"/>
      <c r="IM81" s="66"/>
      <c r="IN81" s="66"/>
      <c r="IO81" s="66"/>
      <c r="IP81" s="66"/>
      <c r="IQ81" s="66"/>
      <c r="IR81" s="66"/>
      <c r="IS81" s="66"/>
    </row>
    <row r="82" spans="1:253" ht="35.25" customHeight="1" x14ac:dyDescent="0.3">
      <c r="A82" s="33" t="s">
        <v>153</v>
      </c>
      <c r="B82" s="30" t="s">
        <v>195</v>
      </c>
      <c r="C82" s="28" t="s">
        <v>20</v>
      </c>
      <c r="D82" s="73">
        <v>122</v>
      </c>
      <c r="E82" s="69"/>
      <c r="F82" s="70"/>
      <c r="G82" s="71"/>
      <c r="H82" s="72"/>
      <c r="I82" s="68"/>
      <c r="J82" s="70"/>
      <c r="K82" s="54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/>
      <c r="GQ82" s="66"/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  <c r="HD82" s="66"/>
      <c r="HE82" s="66"/>
      <c r="HF82" s="66"/>
      <c r="HG82" s="66"/>
      <c r="HH82" s="66"/>
      <c r="HI82" s="66"/>
      <c r="HJ82" s="66"/>
      <c r="HK82" s="66"/>
      <c r="HL82" s="66"/>
      <c r="HM82" s="66"/>
      <c r="HN82" s="66"/>
      <c r="HO82" s="66"/>
      <c r="HP82" s="66"/>
      <c r="HQ82" s="66"/>
      <c r="HR82" s="66"/>
      <c r="HS82" s="66"/>
      <c r="HT82" s="66"/>
      <c r="HU82" s="66"/>
      <c r="HV82" s="66"/>
      <c r="HW82" s="66"/>
      <c r="HX82" s="66"/>
      <c r="HY82" s="66"/>
      <c r="HZ82" s="66"/>
      <c r="IA82" s="66"/>
      <c r="IB82" s="66"/>
      <c r="IC82" s="66"/>
      <c r="ID82" s="66"/>
      <c r="IE82" s="66"/>
      <c r="IF82" s="66"/>
      <c r="IG82" s="66"/>
      <c r="IH82" s="66"/>
      <c r="II82" s="66"/>
      <c r="IJ82" s="66"/>
      <c r="IK82" s="66"/>
      <c r="IL82" s="66"/>
      <c r="IM82" s="66"/>
      <c r="IN82" s="66"/>
      <c r="IO82" s="66"/>
      <c r="IP82" s="66"/>
      <c r="IQ82" s="66"/>
      <c r="IR82" s="66"/>
      <c r="IS82" s="66"/>
    </row>
    <row r="83" spans="1:253" ht="37.5" customHeight="1" x14ac:dyDescent="0.3">
      <c r="A83" s="33" t="s">
        <v>154</v>
      </c>
      <c r="B83" s="30" t="s">
        <v>77</v>
      </c>
      <c r="C83" s="28" t="s">
        <v>20</v>
      </c>
      <c r="D83" s="73">
        <v>486.8</v>
      </c>
      <c r="E83" s="69"/>
      <c r="F83" s="70"/>
      <c r="G83" s="71"/>
      <c r="H83" s="72"/>
      <c r="I83" s="68"/>
      <c r="J83" s="70"/>
      <c r="K83" s="32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  <c r="GQ83" s="66"/>
      <c r="GR83" s="66"/>
      <c r="GS83" s="66"/>
      <c r="GT83" s="66"/>
      <c r="GU83" s="66"/>
      <c r="GV83" s="66"/>
      <c r="GW83" s="66"/>
      <c r="GX83" s="66"/>
      <c r="GY83" s="66"/>
      <c r="GZ83" s="66"/>
      <c r="HA83" s="66"/>
      <c r="HB83" s="66"/>
      <c r="HC83" s="66"/>
      <c r="HD83" s="66"/>
      <c r="HE83" s="66"/>
      <c r="HF83" s="66"/>
      <c r="HG83" s="66"/>
      <c r="HH83" s="66"/>
      <c r="HI83" s="66"/>
      <c r="HJ83" s="66"/>
      <c r="HK83" s="66"/>
      <c r="HL83" s="66"/>
      <c r="HM83" s="66"/>
      <c r="HN83" s="66"/>
      <c r="HO83" s="66"/>
      <c r="HP83" s="66"/>
      <c r="HQ83" s="66"/>
      <c r="HR83" s="66"/>
      <c r="HS83" s="66"/>
      <c r="HT83" s="66"/>
      <c r="HU83" s="66"/>
      <c r="HV83" s="66"/>
      <c r="HW83" s="66"/>
      <c r="HX83" s="66"/>
      <c r="HY83" s="66"/>
      <c r="HZ83" s="66"/>
      <c r="IA83" s="66"/>
      <c r="IB83" s="66"/>
      <c r="IC83" s="66"/>
      <c r="ID83" s="66"/>
      <c r="IE83" s="66"/>
      <c r="IF83" s="66"/>
      <c r="IG83" s="66"/>
      <c r="IH83" s="66"/>
      <c r="II83" s="66"/>
      <c r="IJ83" s="66"/>
      <c r="IK83" s="66"/>
      <c r="IL83" s="66"/>
      <c r="IM83" s="66"/>
      <c r="IN83" s="66"/>
      <c r="IO83" s="66"/>
      <c r="IP83" s="66"/>
      <c r="IQ83" s="66"/>
      <c r="IR83" s="66"/>
    </row>
    <row r="84" spans="1:253" ht="35.25" customHeight="1" x14ac:dyDescent="0.3">
      <c r="A84" s="33" t="s">
        <v>237</v>
      </c>
      <c r="B84" s="30" t="s">
        <v>196</v>
      </c>
      <c r="C84" s="28" t="s">
        <v>20</v>
      </c>
      <c r="D84" s="73">
        <v>462.8</v>
      </c>
      <c r="E84" s="69"/>
      <c r="F84" s="70"/>
      <c r="G84" s="71"/>
      <c r="H84" s="72"/>
      <c r="I84" s="68"/>
      <c r="J84" s="70"/>
      <c r="K84" s="32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  <c r="GH84" s="66"/>
      <c r="GI84" s="66"/>
      <c r="GJ84" s="66"/>
      <c r="GK84" s="66"/>
      <c r="GL84" s="66"/>
      <c r="GM84" s="66"/>
      <c r="GN84" s="66"/>
      <c r="GO84" s="66"/>
      <c r="GP84" s="66"/>
      <c r="GQ84" s="66"/>
      <c r="GR84" s="66"/>
      <c r="GS84" s="66"/>
      <c r="GT84" s="66"/>
      <c r="GU84" s="66"/>
      <c r="GV84" s="66"/>
      <c r="GW84" s="66"/>
      <c r="GX84" s="66"/>
      <c r="GY84" s="66"/>
      <c r="GZ84" s="66"/>
      <c r="HA84" s="66"/>
      <c r="HB84" s="66"/>
      <c r="HC84" s="66"/>
      <c r="HD84" s="66"/>
      <c r="HE84" s="66"/>
      <c r="HF84" s="66"/>
      <c r="HG84" s="66"/>
      <c r="HH84" s="66"/>
      <c r="HI84" s="66"/>
      <c r="HJ84" s="66"/>
      <c r="HK84" s="66"/>
      <c r="HL84" s="66"/>
      <c r="HM84" s="66"/>
      <c r="HN84" s="66"/>
      <c r="HO84" s="66"/>
      <c r="HP84" s="66"/>
      <c r="HQ84" s="66"/>
      <c r="HR84" s="66"/>
      <c r="HS84" s="66"/>
      <c r="HT84" s="66"/>
      <c r="HU84" s="66"/>
      <c r="HV84" s="66"/>
      <c r="HW84" s="66"/>
      <c r="HX84" s="66"/>
      <c r="HY84" s="66"/>
      <c r="HZ84" s="66"/>
      <c r="IA84" s="66"/>
      <c r="IB84" s="66"/>
      <c r="IC84" s="66"/>
      <c r="ID84" s="66"/>
      <c r="IE84" s="66"/>
      <c r="IF84" s="66"/>
      <c r="IG84" s="66"/>
      <c r="IH84" s="66"/>
      <c r="II84" s="66"/>
      <c r="IJ84" s="66"/>
      <c r="IK84" s="66"/>
      <c r="IL84" s="66"/>
      <c r="IM84" s="66"/>
      <c r="IN84" s="66"/>
      <c r="IO84" s="66"/>
      <c r="IP84" s="66"/>
      <c r="IQ84" s="66"/>
    </row>
    <row r="85" spans="1:253" ht="58.5" customHeight="1" x14ac:dyDescent="0.2">
      <c r="A85" s="33" t="s">
        <v>242</v>
      </c>
      <c r="B85" s="74" t="s">
        <v>117</v>
      </c>
      <c r="C85" s="28" t="s">
        <v>20</v>
      </c>
      <c r="D85" s="29">
        <v>462.8</v>
      </c>
      <c r="E85" s="28"/>
      <c r="F85" s="29"/>
      <c r="G85" s="28"/>
      <c r="H85" s="29"/>
      <c r="I85" s="28"/>
      <c r="J85" s="29"/>
      <c r="K85" s="32"/>
      <c r="M85" s="57"/>
    </row>
    <row r="86" spans="1:253" ht="55.5" customHeight="1" x14ac:dyDescent="0.2">
      <c r="A86" s="33" t="s">
        <v>155</v>
      </c>
      <c r="B86" s="74" t="s">
        <v>197</v>
      </c>
      <c r="C86" s="28" t="s">
        <v>20</v>
      </c>
      <c r="D86" s="29">
        <f>413.6+212.8</f>
        <v>626.40000000000009</v>
      </c>
      <c r="E86" s="28"/>
      <c r="F86" s="29"/>
      <c r="G86" s="28"/>
      <c r="H86" s="29"/>
      <c r="I86" s="28"/>
      <c r="J86" s="29"/>
      <c r="K86" s="32"/>
    </row>
    <row r="87" spans="1:253" ht="56.25" customHeight="1" x14ac:dyDescent="0.3">
      <c r="A87" s="33" t="s">
        <v>156</v>
      </c>
      <c r="B87" s="30" t="s">
        <v>120</v>
      </c>
      <c r="C87" s="28" t="s">
        <v>20</v>
      </c>
      <c r="D87" s="73">
        <v>188.4</v>
      </c>
      <c r="E87" s="69"/>
      <c r="F87" s="70"/>
      <c r="G87" s="71"/>
      <c r="H87" s="72"/>
      <c r="I87" s="68"/>
      <c r="J87" s="70"/>
      <c r="K87" s="32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  <c r="ID87" s="66"/>
      <c r="IE87" s="66"/>
      <c r="IF87" s="66"/>
      <c r="IG87" s="66"/>
      <c r="IH87" s="66"/>
      <c r="II87" s="66"/>
      <c r="IJ87" s="66"/>
      <c r="IK87" s="66"/>
      <c r="IL87" s="66"/>
      <c r="IM87" s="66"/>
      <c r="IN87" s="66"/>
      <c r="IO87" s="66"/>
      <c r="IP87" s="66"/>
      <c r="IQ87" s="66"/>
    </row>
    <row r="88" spans="1:253" ht="44.25" customHeight="1" x14ac:dyDescent="0.3">
      <c r="A88" s="33" t="s">
        <v>200</v>
      </c>
      <c r="B88" s="30" t="s">
        <v>119</v>
      </c>
      <c r="C88" s="28" t="s">
        <v>20</v>
      </c>
      <c r="D88" s="73">
        <v>215</v>
      </c>
      <c r="E88" s="69"/>
      <c r="F88" s="70"/>
      <c r="G88" s="71"/>
      <c r="H88" s="72"/>
      <c r="I88" s="68"/>
      <c r="J88" s="70"/>
      <c r="K88" s="32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  <c r="GQ88" s="66"/>
      <c r="GR88" s="66"/>
      <c r="GS88" s="66"/>
      <c r="GT88" s="66"/>
      <c r="GU88" s="66"/>
      <c r="GV88" s="66"/>
      <c r="GW88" s="66"/>
      <c r="GX88" s="66"/>
      <c r="GY88" s="66"/>
      <c r="GZ88" s="66"/>
      <c r="HA88" s="66"/>
      <c r="HB88" s="66"/>
      <c r="HC88" s="66"/>
      <c r="HD88" s="66"/>
      <c r="HE88" s="66"/>
      <c r="HF88" s="66"/>
      <c r="HG88" s="66"/>
      <c r="HH88" s="66"/>
      <c r="HI88" s="66"/>
      <c r="HJ88" s="66"/>
      <c r="HK88" s="66"/>
      <c r="HL88" s="66"/>
      <c r="HM88" s="66"/>
      <c r="HN88" s="66"/>
      <c r="HO88" s="66"/>
      <c r="HP88" s="66"/>
      <c r="HQ88" s="66"/>
      <c r="HR88" s="66"/>
      <c r="HS88" s="66"/>
      <c r="HT88" s="66"/>
      <c r="HU88" s="66"/>
      <c r="HV88" s="66"/>
      <c r="HW88" s="66"/>
      <c r="HX88" s="66"/>
      <c r="HY88" s="66"/>
      <c r="HZ88" s="66"/>
      <c r="IA88" s="66"/>
      <c r="IB88" s="66"/>
      <c r="IC88" s="66"/>
      <c r="ID88" s="66"/>
      <c r="IE88" s="66"/>
      <c r="IF88" s="66"/>
      <c r="IG88" s="66"/>
      <c r="IH88" s="66"/>
      <c r="II88" s="66"/>
      <c r="IJ88" s="66"/>
      <c r="IK88" s="66"/>
      <c r="IL88" s="66"/>
      <c r="IM88" s="66"/>
      <c r="IN88" s="66"/>
      <c r="IO88" s="66"/>
      <c r="IP88" s="66"/>
      <c r="IQ88" s="66"/>
    </row>
    <row r="89" spans="1:253" s="4" customFormat="1" ht="28.5" customHeight="1" x14ac:dyDescent="0.2">
      <c r="A89" s="33" t="s">
        <v>246</v>
      </c>
      <c r="B89" s="82" t="s">
        <v>198</v>
      </c>
      <c r="C89" s="22" t="s">
        <v>20</v>
      </c>
      <c r="D89" s="83">
        <f>141.4+64*1.1</f>
        <v>211.8</v>
      </c>
      <c r="E89" s="22"/>
      <c r="F89" s="23"/>
      <c r="G89" s="22"/>
      <c r="H89" s="23"/>
      <c r="I89" s="22"/>
      <c r="J89" s="23"/>
      <c r="K89" s="54"/>
    </row>
    <row r="90" spans="1:253" ht="56.25" customHeight="1" x14ac:dyDescent="0.2">
      <c r="A90" s="33" t="s">
        <v>157</v>
      </c>
      <c r="B90" s="74" t="s">
        <v>208</v>
      </c>
      <c r="C90" s="28" t="s">
        <v>20</v>
      </c>
      <c r="D90" s="29">
        <v>43.34</v>
      </c>
      <c r="E90" s="28"/>
      <c r="F90" s="29"/>
      <c r="G90" s="28"/>
      <c r="H90" s="29"/>
      <c r="I90" s="28"/>
      <c r="J90" s="29"/>
      <c r="K90" s="32"/>
      <c r="L90" s="57"/>
    </row>
    <row r="91" spans="1:253" ht="54" x14ac:dyDescent="0.2">
      <c r="A91" s="33" t="s">
        <v>158</v>
      </c>
      <c r="B91" s="74" t="s">
        <v>199</v>
      </c>
      <c r="C91" s="28" t="s">
        <v>20</v>
      </c>
      <c r="D91" s="29">
        <v>3.08</v>
      </c>
      <c r="E91" s="28"/>
      <c r="F91" s="29"/>
      <c r="G91" s="28"/>
      <c r="H91" s="29"/>
      <c r="I91" s="28"/>
      <c r="J91" s="29"/>
      <c r="K91" s="32"/>
      <c r="L91" s="57"/>
    </row>
    <row r="92" spans="1:253" ht="39" customHeight="1" x14ac:dyDescent="0.3">
      <c r="A92" s="33" t="s">
        <v>159</v>
      </c>
      <c r="B92" s="30" t="s">
        <v>122</v>
      </c>
      <c r="C92" s="28" t="s">
        <v>20</v>
      </c>
      <c r="D92" s="73">
        <v>3.96</v>
      </c>
      <c r="E92" s="69"/>
      <c r="F92" s="70"/>
      <c r="G92" s="71"/>
      <c r="H92" s="72"/>
      <c r="I92" s="68"/>
      <c r="J92" s="70"/>
      <c r="K92" s="32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  <c r="GH92" s="66"/>
      <c r="GI92" s="66"/>
      <c r="GJ92" s="66"/>
      <c r="GK92" s="66"/>
      <c r="GL92" s="66"/>
      <c r="GM92" s="66"/>
      <c r="GN92" s="66"/>
      <c r="GO92" s="66"/>
      <c r="GP92" s="66"/>
      <c r="GQ92" s="66"/>
      <c r="GR92" s="66"/>
      <c r="GS92" s="66"/>
      <c r="GT92" s="66"/>
      <c r="GU92" s="66"/>
      <c r="GV92" s="66"/>
      <c r="GW92" s="66"/>
      <c r="GX92" s="66"/>
      <c r="GY92" s="66"/>
      <c r="GZ92" s="66"/>
      <c r="HA92" s="66"/>
      <c r="HB92" s="66"/>
      <c r="HC92" s="66"/>
      <c r="HD92" s="66"/>
      <c r="HE92" s="66"/>
      <c r="HF92" s="66"/>
      <c r="HG92" s="66"/>
      <c r="HH92" s="66"/>
      <c r="HI92" s="66"/>
      <c r="HJ92" s="66"/>
      <c r="HK92" s="66"/>
      <c r="HL92" s="66"/>
      <c r="HM92" s="66"/>
      <c r="HN92" s="66"/>
      <c r="HO92" s="66"/>
      <c r="HP92" s="66"/>
      <c r="HQ92" s="66"/>
      <c r="HR92" s="66"/>
      <c r="HS92" s="66"/>
      <c r="HT92" s="66"/>
      <c r="HU92" s="66"/>
      <c r="HV92" s="66"/>
      <c r="HW92" s="66"/>
      <c r="HX92" s="66"/>
      <c r="HY92" s="66"/>
      <c r="HZ92" s="66"/>
      <c r="IA92" s="66"/>
      <c r="IB92" s="66"/>
      <c r="IC92" s="66"/>
      <c r="ID92" s="66"/>
      <c r="IE92" s="66"/>
      <c r="IF92" s="66"/>
      <c r="IG92" s="66"/>
      <c r="IH92" s="66"/>
      <c r="II92" s="66"/>
      <c r="IJ92" s="66"/>
      <c r="IK92" s="66"/>
      <c r="IL92" s="66"/>
      <c r="IM92" s="66"/>
      <c r="IN92" s="66"/>
      <c r="IO92" s="66"/>
    </row>
    <row r="93" spans="1:253" ht="39" customHeight="1" x14ac:dyDescent="0.3">
      <c r="A93" s="33" t="s">
        <v>160</v>
      </c>
      <c r="B93" s="30" t="s">
        <v>106</v>
      </c>
      <c r="C93" s="28" t="s">
        <v>20</v>
      </c>
      <c r="D93" s="73">
        <v>19.2</v>
      </c>
      <c r="E93" s="69"/>
      <c r="F93" s="70"/>
      <c r="G93" s="71"/>
      <c r="H93" s="72"/>
      <c r="I93" s="68"/>
      <c r="J93" s="70"/>
      <c r="K93" s="32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  <c r="HI93" s="66"/>
      <c r="HJ93" s="66"/>
      <c r="HK93" s="66"/>
      <c r="HL93" s="66"/>
      <c r="HM93" s="66"/>
      <c r="HN93" s="66"/>
      <c r="HO93" s="66"/>
      <c r="HP93" s="66"/>
      <c r="HQ93" s="66"/>
      <c r="HR93" s="66"/>
      <c r="HS93" s="66"/>
      <c r="HT93" s="66"/>
      <c r="HU93" s="66"/>
      <c r="HV93" s="66"/>
      <c r="HW93" s="66"/>
      <c r="HX93" s="66"/>
      <c r="HY93" s="66"/>
      <c r="HZ93" s="66"/>
      <c r="IA93" s="66"/>
      <c r="IB93" s="66"/>
      <c r="IC93" s="66"/>
      <c r="ID93" s="66"/>
      <c r="IE93" s="66"/>
      <c r="IF93" s="66"/>
      <c r="IG93" s="66"/>
      <c r="IH93" s="66"/>
      <c r="II93" s="66"/>
      <c r="IJ93" s="66"/>
      <c r="IK93" s="66"/>
      <c r="IL93" s="66"/>
      <c r="IM93" s="66"/>
      <c r="IN93" s="66"/>
      <c r="IO93" s="66"/>
    </row>
    <row r="94" spans="1:253" ht="39" customHeight="1" x14ac:dyDescent="0.3">
      <c r="A94" s="33" t="s">
        <v>161</v>
      </c>
      <c r="B94" s="30" t="s">
        <v>107</v>
      </c>
      <c r="C94" s="28" t="s">
        <v>20</v>
      </c>
      <c r="D94" s="73">
        <f>0.6*3</f>
        <v>1.7999999999999998</v>
      </c>
      <c r="E94" s="69"/>
      <c r="F94" s="70"/>
      <c r="G94" s="71"/>
      <c r="H94" s="72"/>
      <c r="I94" s="68"/>
      <c r="J94" s="70"/>
      <c r="K94" s="32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  <c r="GW94" s="66"/>
      <c r="GX94" s="66"/>
      <c r="GY94" s="66"/>
      <c r="GZ94" s="66"/>
      <c r="HA94" s="66"/>
      <c r="HB94" s="66"/>
      <c r="HC94" s="66"/>
      <c r="HD94" s="66"/>
      <c r="HE94" s="66"/>
      <c r="HF94" s="66"/>
      <c r="HG94" s="66"/>
      <c r="HH94" s="66"/>
      <c r="HI94" s="66"/>
      <c r="HJ94" s="66"/>
      <c r="HK94" s="66"/>
      <c r="HL94" s="66"/>
      <c r="HM94" s="66"/>
      <c r="HN94" s="66"/>
      <c r="HO94" s="66"/>
      <c r="HP94" s="66"/>
      <c r="HQ94" s="66"/>
      <c r="HR94" s="66"/>
      <c r="HS94" s="66"/>
      <c r="HT94" s="66"/>
      <c r="HU94" s="66"/>
      <c r="HV94" s="66"/>
      <c r="HW94" s="66"/>
      <c r="HX94" s="66"/>
      <c r="HY94" s="66"/>
      <c r="HZ94" s="66"/>
      <c r="IA94" s="66"/>
      <c r="IB94" s="66"/>
      <c r="IC94" s="66"/>
      <c r="ID94" s="66"/>
      <c r="IE94" s="66"/>
      <c r="IF94" s="66"/>
      <c r="IG94" s="66"/>
      <c r="IH94" s="66"/>
      <c r="II94" s="66"/>
      <c r="IJ94" s="66"/>
      <c r="IK94" s="66"/>
      <c r="IL94" s="66"/>
      <c r="IM94" s="66"/>
      <c r="IN94" s="66"/>
      <c r="IO94" s="66"/>
    </row>
    <row r="95" spans="1:253" ht="39" customHeight="1" x14ac:dyDescent="0.3">
      <c r="A95" s="33" t="s">
        <v>162</v>
      </c>
      <c r="B95" s="30" t="s">
        <v>212</v>
      </c>
      <c r="C95" s="28" t="s">
        <v>20</v>
      </c>
      <c r="D95" s="73">
        <v>7.2</v>
      </c>
      <c r="E95" s="29"/>
      <c r="F95" s="31"/>
      <c r="G95" s="71"/>
      <c r="H95" s="72"/>
      <c r="I95" s="68"/>
      <c r="J95" s="70"/>
      <c r="K95" s="32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  <c r="GW95" s="66"/>
      <c r="GX95" s="66"/>
      <c r="GY95" s="66"/>
      <c r="GZ95" s="66"/>
      <c r="HA95" s="66"/>
      <c r="HB95" s="66"/>
      <c r="HC95" s="66"/>
      <c r="HD95" s="66"/>
      <c r="HE95" s="66"/>
      <c r="HF95" s="66"/>
      <c r="HG95" s="66"/>
      <c r="HH95" s="66"/>
      <c r="HI95" s="66"/>
      <c r="HJ95" s="66"/>
      <c r="HK95" s="66"/>
      <c r="HL95" s="66"/>
      <c r="HM95" s="66"/>
      <c r="HN95" s="66"/>
      <c r="HO95" s="66"/>
      <c r="HP95" s="66"/>
      <c r="HQ95" s="66"/>
      <c r="HR95" s="66"/>
      <c r="HS95" s="66"/>
      <c r="HT95" s="66"/>
      <c r="HU95" s="66"/>
      <c r="HV95" s="66"/>
      <c r="HW95" s="66"/>
      <c r="HX95" s="66"/>
      <c r="HY95" s="66"/>
      <c r="HZ95" s="66"/>
      <c r="IA95" s="66"/>
      <c r="IB95" s="66"/>
      <c r="IC95" s="66"/>
      <c r="ID95" s="66"/>
      <c r="IE95" s="66"/>
      <c r="IF95" s="66"/>
      <c r="IG95" s="66"/>
      <c r="IH95" s="66"/>
      <c r="II95" s="66"/>
      <c r="IJ95" s="66"/>
      <c r="IK95" s="66"/>
      <c r="IL95" s="66"/>
      <c r="IM95" s="66"/>
      <c r="IN95" s="66"/>
      <c r="IO95" s="66"/>
    </row>
    <row r="96" spans="1:253" s="4" customFormat="1" ht="39" customHeight="1" x14ac:dyDescent="0.3">
      <c r="A96" s="33" t="s">
        <v>163</v>
      </c>
      <c r="B96" s="82" t="s">
        <v>209</v>
      </c>
      <c r="C96" s="28" t="s">
        <v>183</v>
      </c>
      <c r="D96" s="83">
        <v>16</v>
      </c>
      <c r="E96" s="49"/>
      <c r="F96" s="50"/>
      <c r="G96" s="51"/>
      <c r="H96" s="52"/>
      <c r="I96" s="48"/>
      <c r="J96" s="50"/>
      <c r="K96" s="54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</row>
    <row r="97" spans="1:252" s="4" customFormat="1" ht="39" customHeight="1" x14ac:dyDescent="0.3">
      <c r="A97" s="33" t="s">
        <v>164</v>
      </c>
      <c r="B97" s="82" t="s">
        <v>220</v>
      </c>
      <c r="C97" s="28" t="s">
        <v>183</v>
      </c>
      <c r="D97" s="83">
        <f>18.9+5.5</f>
        <v>24.4</v>
      </c>
      <c r="E97" s="49"/>
      <c r="F97" s="50"/>
      <c r="G97" s="51"/>
      <c r="H97" s="52"/>
      <c r="I97" s="48"/>
      <c r="J97" s="50"/>
      <c r="K97" s="54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</row>
    <row r="98" spans="1:252" s="4" customFormat="1" ht="39" customHeight="1" x14ac:dyDescent="0.3">
      <c r="A98" s="33" t="s">
        <v>165</v>
      </c>
      <c r="B98" s="82" t="s">
        <v>219</v>
      </c>
      <c r="C98" s="28" t="s">
        <v>183</v>
      </c>
      <c r="D98" s="83">
        <v>2.2000000000000002</v>
      </c>
      <c r="E98" s="49"/>
      <c r="F98" s="50"/>
      <c r="G98" s="51"/>
      <c r="H98" s="52"/>
      <c r="I98" s="48"/>
      <c r="J98" s="50"/>
      <c r="K98" s="54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</row>
    <row r="99" spans="1:252" s="4" customFormat="1" ht="46.5" customHeight="1" x14ac:dyDescent="0.3">
      <c r="A99" s="33" t="s">
        <v>166</v>
      </c>
      <c r="B99" s="82" t="s">
        <v>201</v>
      </c>
      <c r="C99" s="22" t="s">
        <v>183</v>
      </c>
      <c r="D99" s="83">
        <v>102.24</v>
      </c>
      <c r="E99" s="49"/>
      <c r="F99" s="50"/>
      <c r="G99" s="51"/>
      <c r="H99" s="52"/>
      <c r="I99" s="48"/>
      <c r="J99" s="50"/>
      <c r="K99" s="54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</row>
    <row r="100" spans="1:252" ht="45" customHeight="1" x14ac:dyDescent="0.3">
      <c r="A100" s="33" t="s">
        <v>167</v>
      </c>
      <c r="B100" s="30" t="s">
        <v>210</v>
      </c>
      <c r="C100" s="28" t="s">
        <v>8</v>
      </c>
      <c r="D100" s="104">
        <v>17.399999999999999</v>
      </c>
      <c r="E100" s="69"/>
      <c r="F100" s="70"/>
      <c r="G100" s="71"/>
      <c r="H100" s="72"/>
      <c r="I100" s="68"/>
      <c r="J100" s="70"/>
      <c r="K100" s="32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  <c r="HZ100" s="66"/>
      <c r="IA100" s="66"/>
      <c r="IB100" s="66"/>
      <c r="IC100" s="66"/>
      <c r="ID100" s="66"/>
      <c r="IE100" s="66"/>
      <c r="IF100" s="66"/>
      <c r="IG100" s="66"/>
      <c r="IH100" s="66"/>
      <c r="II100" s="66"/>
      <c r="IJ100" s="66"/>
      <c r="IK100" s="66"/>
      <c r="IL100" s="66"/>
      <c r="IM100" s="66"/>
      <c r="IN100" s="66"/>
      <c r="IO100" s="66"/>
    </row>
    <row r="101" spans="1:252" s="4" customFormat="1" ht="46.5" customHeight="1" x14ac:dyDescent="0.3">
      <c r="A101" s="33" t="s">
        <v>168</v>
      </c>
      <c r="B101" s="82" t="s">
        <v>211</v>
      </c>
      <c r="C101" s="22" t="s">
        <v>183</v>
      </c>
      <c r="D101" s="84">
        <v>36.200000000000003</v>
      </c>
      <c r="E101" s="49"/>
      <c r="F101" s="50"/>
      <c r="G101" s="51"/>
      <c r="H101" s="52"/>
      <c r="I101" s="48"/>
      <c r="J101" s="50"/>
      <c r="K101" s="54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</row>
    <row r="102" spans="1:252" ht="36.75" customHeight="1" x14ac:dyDescent="0.3">
      <c r="A102" s="33" t="s">
        <v>169</v>
      </c>
      <c r="B102" s="30" t="s">
        <v>202</v>
      </c>
      <c r="C102" s="28" t="s">
        <v>183</v>
      </c>
      <c r="D102" s="104">
        <v>9.8000000000000007</v>
      </c>
      <c r="E102" s="69"/>
      <c r="F102" s="70"/>
      <c r="G102" s="71"/>
      <c r="H102" s="72"/>
      <c r="I102" s="68"/>
      <c r="J102" s="70"/>
      <c r="K102" s="54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  <c r="GW102" s="66"/>
      <c r="GX102" s="66"/>
      <c r="GY102" s="66"/>
      <c r="GZ102" s="66"/>
      <c r="HA102" s="66"/>
      <c r="HB102" s="66"/>
      <c r="HC102" s="66"/>
      <c r="HD102" s="66"/>
      <c r="HE102" s="66"/>
      <c r="HF102" s="66"/>
      <c r="HG102" s="66"/>
      <c r="HH102" s="66"/>
      <c r="HI102" s="66"/>
      <c r="HJ102" s="66"/>
      <c r="HK102" s="66"/>
      <c r="HL102" s="66"/>
      <c r="HM102" s="66"/>
      <c r="HN102" s="66"/>
      <c r="HO102" s="66"/>
      <c r="HP102" s="66"/>
      <c r="HQ102" s="66"/>
      <c r="HR102" s="66"/>
      <c r="HS102" s="66"/>
      <c r="HT102" s="66"/>
      <c r="HU102" s="66"/>
      <c r="HV102" s="66"/>
      <c r="HW102" s="66"/>
      <c r="HX102" s="66"/>
      <c r="HY102" s="66"/>
      <c r="HZ102" s="66"/>
      <c r="IA102" s="66"/>
      <c r="IB102" s="66"/>
      <c r="IC102" s="66"/>
      <c r="ID102" s="66"/>
      <c r="IE102" s="66"/>
      <c r="IF102" s="66"/>
      <c r="IG102" s="66"/>
      <c r="IH102" s="66"/>
      <c r="II102" s="66"/>
      <c r="IJ102" s="66"/>
      <c r="IK102" s="66"/>
      <c r="IL102" s="66"/>
      <c r="IM102" s="66"/>
      <c r="IN102" s="66"/>
      <c r="IO102" s="66"/>
      <c r="IP102" s="66"/>
      <c r="IQ102" s="66"/>
    </row>
    <row r="103" spans="1:252" ht="76.5" customHeight="1" x14ac:dyDescent="0.3">
      <c r="A103" s="33" t="s">
        <v>170</v>
      </c>
      <c r="B103" s="30" t="s">
        <v>108</v>
      </c>
      <c r="C103" s="28" t="s">
        <v>20</v>
      </c>
      <c r="D103" s="73">
        <f>242+92.8</f>
        <v>334.8</v>
      </c>
      <c r="E103" s="69"/>
      <c r="F103" s="70"/>
      <c r="G103" s="71"/>
      <c r="H103" s="72"/>
      <c r="I103" s="68"/>
      <c r="J103" s="70"/>
      <c r="K103" s="32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66"/>
      <c r="IC103" s="66"/>
      <c r="ID103" s="66"/>
      <c r="IE103" s="66"/>
      <c r="IF103" s="66"/>
      <c r="IG103" s="66"/>
      <c r="IH103" s="66"/>
      <c r="II103" s="66"/>
      <c r="IJ103" s="66"/>
      <c r="IK103" s="66"/>
      <c r="IL103" s="66"/>
      <c r="IM103" s="66"/>
      <c r="IN103" s="66"/>
      <c r="IO103" s="66"/>
    </row>
    <row r="104" spans="1:252" ht="39.75" customHeight="1" x14ac:dyDescent="0.3">
      <c r="A104" s="33" t="s">
        <v>171</v>
      </c>
      <c r="B104" s="30" t="s">
        <v>109</v>
      </c>
      <c r="C104" s="28" t="s">
        <v>8</v>
      </c>
      <c r="D104" s="73">
        <v>34.799999999999997</v>
      </c>
      <c r="E104" s="69"/>
      <c r="F104" s="70"/>
      <c r="G104" s="71"/>
      <c r="H104" s="72"/>
      <c r="I104" s="68"/>
      <c r="J104" s="70"/>
      <c r="K104" s="32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66"/>
      <c r="IC104" s="66"/>
      <c r="ID104" s="66"/>
      <c r="IE104" s="66"/>
      <c r="IF104" s="66"/>
      <c r="IG104" s="66"/>
      <c r="IH104" s="66"/>
      <c r="II104" s="66"/>
      <c r="IJ104" s="66"/>
      <c r="IK104" s="66"/>
      <c r="IL104" s="66"/>
      <c r="IM104" s="66"/>
      <c r="IN104" s="66"/>
      <c r="IO104" s="66"/>
    </row>
    <row r="105" spans="1:252" s="66" customFormat="1" ht="95.25" customHeight="1" x14ac:dyDescent="0.3">
      <c r="A105" s="33" t="s">
        <v>213</v>
      </c>
      <c r="B105" s="30" t="s">
        <v>110</v>
      </c>
      <c r="C105" s="28" t="s">
        <v>20</v>
      </c>
      <c r="D105" s="73">
        <f>242+92.8</f>
        <v>334.8</v>
      </c>
      <c r="E105" s="69"/>
      <c r="F105" s="70"/>
      <c r="G105" s="71"/>
      <c r="H105" s="72"/>
      <c r="I105" s="68"/>
      <c r="J105" s="70"/>
      <c r="K105" s="32"/>
      <c r="IR105" s="110"/>
    </row>
    <row r="106" spans="1:252" s="4" customFormat="1" ht="48" customHeight="1" x14ac:dyDescent="0.2">
      <c r="A106" s="33" t="s">
        <v>238</v>
      </c>
      <c r="B106" s="82" t="s">
        <v>215</v>
      </c>
      <c r="C106" s="22" t="s">
        <v>183</v>
      </c>
      <c r="D106" s="84">
        <v>384</v>
      </c>
      <c r="E106" s="22"/>
      <c r="F106" s="23"/>
      <c r="G106" s="22"/>
      <c r="H106" s="23"/>
      <c r="I106" s="22"/>
      <c r="J106" s="23"/>
      <c r="K106" s="54"/>
    </row>
    <row r="107" spans="1:252" s="4" customFormat="1" ht="48" customHeight="1" x14ac:dyDescent="0.2">
      <c r="A107" s="64"/>
      <c r="B107" s="82" t="s">
        <v>221</v>
      </c>
      <c r="C107" s="28" t="s">
        <v>72</v>
      </c>
      <c r="D107" s="84">
        <v>1008</v>
      </c>
      <c r="E107" s="22"/>
      <c r="F107" s="23"/>
      <c r="G107" s="22"/>
      <c r="H107" s="23"/>
      <c r="I107" s="22"/>
      <c r="J107" s="23"/>
      <c r="K107" s="54"/>
    </row>
    <row r="108" spans="1:252" s="4" customFormat="1" ht="83.25" customHeight="1" x14ac:dyDescent="0.2">
      <c r="A108" s="64">
        <v>68</v>
      </c>
      <c r="B108" s="82" t="s">
        <v>216</v>
      </c>
      <c r="C108" s="22" t="s">
        <v>183</v>
      </c>
      <c r="D108" s="84">
        <v>38.5</v>
      </c>
      <c r="E108" s="22"/>
      <c r="F108" s="23"/>
      <c r="G108" s="22"/>
      <c r="H108" s="23"/>
      <c r="I108" s="22"/>
      <c r="J108" s="23"/>
      <c r="K108" s="54"/>
    </row>
    <row r="109" spans="1:252" s="4" customFormat="1" ht="46.5" customHeight="1" x14ac:dyDescent="0.3">
      <c r="A109" s="47" t="s">
        <v>239</v>
      </c>
      <c r="B109" s="82" t="s">
        <v>203</v>
      </c>
      <c r="C109" s="22" t="s">
        <v>183</v>
      </c>
      <c r="D109" s="84">
        <v>122</v>
      </c>
      <c r="E109" s="49"/>
      <c r="F109" s="50"/>
      <c r="G109" s="51"/>
      <c r="H109" s="52"/>
      <c r="I109" s="48"/>
      <c r="J109" s="50"/>
      <c r="K109" s="54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</row>
    <row r="110" spans="1:252" ht="72.75" customHeight="1" x14ac:dyDescent="0.2">
      <c r="A110" s="75">
        <v>70</v>
      </c>
      <c r="B110" s="30" t="s">
        <v>204</v>
      </c>
      <c r="C110" s="46" t="s">
        <v>183</v>
      </c>
      <c r="D110" s="104">
        <v>472</v>
      </c>
      <c r="E110" s="28"/>
      <c r="F110" s="29"/>
      <c r="G110" s="28"/>
      <c r="H110" s="29"/>
      <c r="I110" s="28"/>
      <c r="J110" s="29"/>
      <c r="K110" s="54"/>
    </row>
    <row r="111" spans="1:252" ht="51.75" customHeight="1" x14ac:dyDescent="0.2">
      <c r="A111" s="27">
        <v>71</v>
      </c>
      <c r="B111" s="82" t="s">
        <v>205</v>
      </c>
      <c r="C111" s="28" t="s">
        <v>20</v>
      </c>
      <c r="D111" s="84">
        <v>118</v>
      </c>
      <c r="E111" s="28"/>
      <c r="F111" s="29"/>
      <c r="G111" s="28"/>
      <c r="H111" s="29"/>
      <c r="I111" s="28"/>
      <c r="J111" s="29"/>
      <c r="K111" s="54"/>
    </row>
    <row r="112" spans="1:252" ht="37.5" customHeight="1" thickBot="1" x14ac:dyDescent="0.25">
      <c r="A112" s="27">
        <v>72</v>
      </c>
      <c r="B112" s="82" t="s">
        <v>48</v>
      </c>
      <c r="C112" s="28" t="s">
        <v>8</v>
      </c>
      <c r="D112" s="84">
        <v>28</v>
      </c>
      <c r="E112" s="28"/>
      <c r="F112" s="29"/>
      <c r="G112" s="28"/>
      <c r="H112" s="29"/>
      <c r="I112" s="28"/>
      <c r="J112" s="29"/>
      <c r="K112" s="54"/>
    </row>
    <row r="113" spans="1:11" s="99" customFormat="1" ht="27.75" customHeight="1" thickBot="1" x14ac:dyDescent="0.25">
      <c r="A113" s="85"/>
      <c r="B113" s="86" t="s">
        <v>3</v>
      </c>
      <c r="C113" s="87"/>
      <c r="D113" s="88"/>
      <c r="E113" s="97"/>
      <c r="F113" s="97"/>
      <c r="G113" s="97"/>
      <c r="H113" s="97"/>
      <c r="I113" s="97"/>
      <c r="J113" s="97"/>
      <c r="K113" s="98"/>
    </row>
    <row r="114" spans="1:11" s="99" customFormat="1" ht="27.75" customHeight="1" thickBot="1" x14ac:dyDescent="0.25">
      <c r="A114" s="100"/>
      <c r="B114" s="65" t="s">
        <v>217</v>
      </c>
      <c r="C114" s="28"/>
      <c r="D114" s="101"/>
      <c r="E114" s="102"/>
      <c r="F114" s="102"/>
      <c r="G114" s="102"/>
      <c r="H114" s="102"/>
      <c r="I114" s="102"/>
      <c r="J114" s="102"/>
      <c r="K114" s="103"/>
    </row>
    <row r="115" spans="1:11" s="99" customFormat="1" ht="27.75" customHeight="1" thickBot="1" x14ac:dyDescent="0.25">
      <c r="A115" s="85"/>
      <c r="B115" s="86" t="s">
        <v>6</v>
      </c>
      <c r="C115" s="87"/>
      <c r="D115" s="88"/>
      <c r="E115" s="97"/>
      <c r="F115" s="97"/>
      <c r="G115" s="97"/>
      <c r="H115" s="97"/>
      <c r="I115" s="97"/>
      <c r="J115" s="97"/>
      <c r="K115" s="98"/>
    </row>
  </sheetData>
  <autoFilter ref="A8:K115"/>
  <mergeCells count="11">
    <mergeCell ref="A1:K1"/>
    <mergeCell ref="A3:K3"/>
    <mergeCell ref="G6:H6"/>
    <mergeCell ref="I6:J6"/>
    <mergeCell ref="A4:K4"/>
    <mergeCell ref="B5:K5"/>
    <mergeCell ref="A6:A7"/>
    <mergeCell ref="B6:B7"/>
    <mergeCell ref="C6:C7"/>
    <mergeCell ref="D6:D7"/>
    <mergeCell ref="E6:F6"/>
  </mergeCells>
  <pageMargins left="0.2" right="0.19" top="0.17" bottom="0.21" header="0.17" footer="0.16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Nakrebi</vt:lpstr>
      <vt:lpstr>N1</vt:lpstr>
      <vt:lpstr>N2</vt:lpstr>
      <vt:lpstr>N3</vt:lpstr>
      <vt:lpstr>'N1'!Print_Area</vt:lpstr>
      <vt:lpstr>'N2'!Print_Area</vt:lpstr>
      <vt:lpstr>'N3'!Print_Area</vt:lpstr>
      <vt:lpstr>Nakrebi!Print_Area</vt:lpstr>
      <vt:lpstr>'N1'!Print_Titles</vt:lpstr>
      <vt:lpstr>'N2'!Print_Titles</vt:lpstr>
      <vt:lpstr>'N3'!Print_Titles</vt:lpstr>
    </vt:vector>
  </TitlesOfParts>
  <Company>ARCHSTUDIA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Irakli Ptskialadze</cp:lastModifiedBy>
  <cp:lastPrinted>2018-06-18T11:51:02Z</cp:lastPrinted>
  <dcterms:created xsi:type="dcterms:W3CDTF">2003-08-20T10:56:57Z</dcterms:created>
  <dcterms:modified xsi:type="dcterms:W3CDTF">2018-06-27T10:19:11Z</dcterms:modified>
</cp:coreProperties>
</file>